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anja Medjedovic\Documents\Documents\3. IPMA-ME-27.08.2025\3. SERTIFIKACIJA\1. Sertifikaciono tijelo MPMA CB\3-2. CB Montenegro with REG Poland\2. VALIDATION\03_Candidates\"/>
    </mc:Choice>
  </mc:AlternateContent>
  <xr:revisionPtr revIDLastSave="0" documentId="13_ncr:1_{9B116E48-EBFB-47C2-A4DA-45E0AFCE478A}" xr6:coauthVersionLast="46" xr6:coauthVersionMax="46" xr10:uidLastSave="{00000000-0000-0000-0000-000000000000}"/>
  <bookViews>
    <workbookView xWindow="-108" yWindow="-108" windowWidth="23256" windowHeight="12576" tabRatio="857" activeTab="2" xr2:uid="{00000000-000D-0000-FFFF-FFFF00000000}"/>
  </bookViews>
  <sheets>
    <sheet name="Instructions" sheetId="13" r:id="rId1"/>
    <sheet name="Primjer" sheetId="17" r:id="rId2"/>
    <sheet name="Candidate Scores" sheetId="19" r:id="rId3"/>
  </sheets>
  <definedNames>
    <definedName name="_xlnm.Print_Area" localSheetId="2">'Candidate Scores'!$B$2:$J$57</definedName>
    <definedName name="_xlnm.Print_Area" localSheetId="0">Instructions!$A$1:$D$23</definedName>
    <definedName name="_xlnm.Print_Area" localSheetId="1">Primjer!$B$2:$J$57</definedName>
  </definedName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3" i="19" l="1"/>
  <c r="E98" i="19"/>
  <c r="E99" i="19"/>
  <c r="D51" i="19"/>
  <c r="G51" i="19"/>
  <c r="E51" i="19"/>
  <c r="E50" i="19"/>
  <c r="D50" i="19"/>
  <c r="E49" i="19"/>
  <c r="D49" i="19"/>
  <c r="E48" i="19"/>
  <c r="D48" i="19"/>
  <c r="E44" i="19"/>
  <c r="D44" i="19"/>
  <c r="B43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M18" i="19"/>
  <c r="M19" i="19"/>
  <c r="M20" i="19"/>
  <c r="M21" i="19"/>
  <c r="M22" i="19"/>
  <c r="M23" i="19"/>
  <c r="M24" i="19"/>
  <c r="M25" i="19"/>
  <c r="M26" i="19"/>
  <c r="E27" i="19"/>
  <c r="D27" i="19"/>
  <c r="B26" i="19"/>
  <c r="B25" i="19"/>
  <c r="B24" i="19"/>
  <c r="B23" i="19"/>
  <c r="B22" i="19"/>
  <c r="B21" i="19"/>
  <c r="B20" i="19"/>
  <c r="B19" i="19"/>
  <c r="B18" i="19"/>
  <c r="B17" i="19"/>
  <c r="M10" i="19"/>
  <c r="M11" i="19"/>
  <c r="M12" i="19"/>
  <c r="M13" i="19"/>
  <c r="E14" i="19"/>
  <c r="D14" i="19"/>
  <c r="B13" i="19"/>
  <c r="B12" i="19"/>
  <c r="B11" i="19"/>
  <c r="B10" i="19"/>
  <c r="B9" i="19"/>
  <c r="D5" i="19"/>
  <c r="J3" i="19"/>
  <c r="J3" i="17"/>
  <c r="B57" i="17"/>
  <c r="D51" i="17"/>
  <c r="E51" i="17"/>
  <c r="G51" i="17"/>
  <c r="E50" i="17"/>
  <c r="D50" i="17"/>
  <c r="E49" i="17"/>
  <c r="D49" i="17"/>
  <c r="E48" i="17"/>
  <c r="D48" i="17"/>
  <c r="E44" i="17"/>
  <c r="D44" i="17"/>
  <c r="M18" i="17"/>
  <c r="M19" i="17"/>
  <c r="M20" i="17"/>
  <c r="M21" i="17"/>
  <c r="M22" i="17"/>
  <c r="M23" i="17"/>
  <c r="M24" i="17"/>
  <c r="M25" i="17"/>
  <c r="M26" i="17"/>
  <c r="E27" i="17"/>
  <c r="D27" i="17"/>
  <c r="M10" i="17"/>
  <c r="M11" i="17"/>
  <c r="M12" i="17"/>
  <c r="M13" i="17"/>
  <c r="E14" i="17"/>
  <c r="D14" i="17"/>
  <c r="E98" i="17"/>
  <c r="E99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C43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6" i="17"/>
  <c r="B25" i="17"/>
  <c r="B24" i="17"/>
  <c r="B23" i="17"/>
  <c r="B22" i="17"/>
  <c r="B21" i="17"/>
  <c r="B20" i="17"/>
  <c r="B19" i="17"/>
  <c r="B18" i="17"/>
  <c r="B17" i="17"/>
  <c r="B13" i="17"/>
  <c r="B12" i="17"/>
  <c r="B11" i="17"/>
  <c r="B10" i="17"/>
  <c r="B9" i="17"/>
  <c r="D5" i="17"/>
</calcChain>
</file>

<file path=xl/sharedStrings.xml><?xml version="1.0" encoding="utf-8"?>
<sst xmlns="http://schemas.openxmlformats.org/spreadsheetml/2006/main" count="145" uniqueCount="85">
  <si>
    <t>Project</t>
  </si>
  <si>
    <t>Prefix for ICB references</t>
  </si>
  <si>
    <t>Number of ICB elements for this domain</t>
  </si>
  <si>
    <t>Text for D5</t>
  </si>
  <si>
    <t>I can provide clear and convincing evidence of my knowledge about this competence element.</t>
  </si>
  <si>
    <t>D</t>
  </si>
  <si>
    <t>I can provide clear and convincing evidence of my skills and abilities for this competence element in a project of sufficient complexity for the level I am applying for.</t>
  </si>
  <si>
    <t>I can provide clear and convincing evidence of my skills and abilities for this competence element in a programme of sufficient complexity for the level I am applying for.</t>
  </si>
  <si>
    <t>I can provide clear and convincing evidence of my skills and abilities for this competence element in a portfolio of sufficient complexity for the level I am applying for.</t>
  </si>
  <si>
    <t>mpma.cert@gmail.com</t>
  </si>
  <si>
    <r>
      <t xml:space="preserve">Samoprocjena
</t>
    </r>
    <r>
      <rPr>
        <b/>
        <i/>
        <sz val="14"/>
        <color theme="3"/>
        <rFont val="Arial"/>
      </rPr>
      <t>Svi nivoi, sve oblasti</t>
    </r>
  </si>
  <si>
    <t>1.  Opšte informacije</t>
  </si>
  <si>
    <t>Pitanja ili problemi?</t>
  </si>
  <si>
    <t>Ako imate pitanja u vezi sa ovim obrascem, ili poteškoće pri njegovom korišćenju, kontaktirajte nas na:</t>
  </si>
  <si>
    <t>2.  Uputstvo</t>
  </si>
  <si>
    <t>Nivo A, B, C</t>
  </si>
  <si>
    <t>Nivo D</t>
  </si>
  <si>
    <t>Ime i Nivo</t>
  </si>
  <si>
    <t>Domen/oblast</t>
  </si>
  <si>
    <t>Ocjenjivanje</t>
  </si>
  <si>
    <t>Dokazi</t>
  </si>
  <si>
    <t>Bilješke, Komentari, Dokazi</t>
  </si>
  <si>
    <r>
      <t xml:space="preserve">Unesite vrijednosti za obje kolone: </t>
    </r>
    <r>
      <rPr>
        <sz val="10"/>
        <color theme="9" tint="-0.249977111117893"/>
        <rFont val="Arial"/>
      </rPr>
      <t>Znanje</t>
    </r>
    <r>
      <rPr>
        <sz val="10"/>
        <color theme="1"/>
        <rFont val="Arial"/>
      </rPr>
      <t xml:space="preserve"> i </t>
    </r>
    <r>
      <rPr>
        <sz val="10"/>
        <color theme="9" tint="-0.249977111117893"/>
        <rFont val="Arial"/>
      </rPr>
      <t>Vještine i sposobnosti</t>
    </r>
    <r>
      <rPr>
        <sz val="10"/>
        <color theme="1"/>
        <rFont val="Arial"/>
      </rPr>
      <t>.</t>
    </r>
  </si>
  <si>
    <r>
      <t xml:space="preserve">Unesite vrijednosti samo za kolonu </t>
    </r>
    <r>
      <rPr>
        <sz val="10"/>
        <color theme="9" tint="-0.249977111117893"/>
        <rFont val="Arial"/>
      </rPr>
      <t>Znanje</t>
    </r>
    <r>
      <rPr>
        <sz val="10"/>
        <color theme="1"/>
        <rFont val="Arial"/>
      </rPr>
      <t>.</t>
    </r>
  </si>
  <si>
    <r>
      <t xml:space="preserve">Na vrhu radnog lista </t>
    </r>
    <r>
      <rPr>
        <sz val="10"/>
        <color theme="9" tint="-0.249977111117893"/>
        <rFont val="Arial"/>
      </rPr>
      <t>Ocjene kandidata</t>
    </r>
    <r>
      <rPr>
        <sz val="10"/>
        <color theme="1"/>
        <rFont val="Arial"/>
      </rPr>
      <t xml:space="preserve"> unesite svoje ime i nivo za koji se prijavljujete.</t>
    </r>
  </si>
  <si>
    <t>Koristite padajući meni da odaberete domen/oblast za koju se prijavljujete (Projekat, Program ili Portfolio).</t>
  </si>
  <si>
    <t>Svjetloljubičasti blok ispod polja za ime sadrži izjavu koja opisuje kriterijume samoprocjene. Na primjer za oblast projekta na nivou B, izjava glasi:</t>
  </si>
  <si>
    <t>"Mogu da pružim jasne i uvjerljive dokaze o svojim vještinama i sposobnostima za ovaj element kompetenije u projektu odgovarajuće složenosti za nivo za koji se prijavljujem."</t>
  </si>
  <si>
    <r>
      <t xml:space="preserve">Na ovu izjavu treba da odgovorite na sljedeći način:
     - </t>
    </r>
    <r>
      <rPr>
        <b/>
        <sz val="10"/>
        <color theme="1"/>
        <rFont val="Arial"/>
        <family val="2"/>
      </rPr>
      <t xml:space="preserve">1 </t>
    </r>
    <r>
      <rPr>
        <sz val="10"/>
        <color theme="1"/>
        <rFont val="Arial"/>
        <family val="2"/>
      </rPr>
      <t xml:space="preserve">ako je Vaš odgovor </t>
    </r>
    <r>
      <rPr>
        <b/>
        <sz val="10"/>
        <color theme="1"/>
        <rFont val="Arial"/>
        <family val="2"/>
      </rPr>
      <t>"ne "</t>
    </r>
    <r>
      <rPr>
        <sz val="10"/>
        <color theme="1"/>
        <rFont val="Arial"/>
        <family val="2"/>
      </rPr>
      <t xml:space="preserve"> ili </t>
    </r>
    <r>
      <rPr>
        <b/>
        <sz val="10"/>
        <color theme="1"/>
        <rFont val="Arial"/>
        <family val="2"/>
      </rPr>
      <t>" malo vjerovatno"</t>
    </r>
    <r>
      <rPr>
        <sz val="10"/>
        <color theme="1"/>
        <rFont val="Arial"/>
      </rPr>
      <t xml:space="preserve">
     - </t>
    </r>
    <r>
      <rPr>
        <b/>
        <sz val="10"/>
        <color theme="1"/>
        <rFont val="Arial"/>
        <family val="2"/>
      </rPr>
      <t>2</t>
    </r>
    <r>
      <rPr>
        <sz val="10"/>
        <color theme="1"/>
        <rFont val="Arial"/>
      </rPr>
      <t xml:space="preserve"> ako je Vaš odgovor </t>
    </r>
    <r>
      <rPr>
        <b/>
        <sz val="10"/>
        <color theme="1"/>
        <rFont val="Arial"/>
        <family val="2"/>
      </rPr>
      <t>"možda"</t>
    </r>
    <r>
      <rPr>
        <sz val="10"/>
        <color theme="1"/>
        <rFont val="Arial"/>
      </rPr>
      <t xml:space="preserve"> ili </t>
    </r>
    <r>
      <rPr>
        <b/>
        <sz val="10"/>
        <color theme="1"/>
        <rFont val="Arial"/>
        <family val="2"/>
      </rPr>
      <t>"vjerovatno"</t>
    </r>
    <r>
      <rPr>
        <sz val="10"/>
        <color theme="1"/>
        <rFont val="Arial"/>
      </rPr>
      <t xml:space="preserve">
     - </t>
    </r>
    <r>
      <rPr>
        <b/>
        <sz val="10"/>
        <color theme="1"/>
        <rFont val="Arial"/>
        <family val="2"/>
      </rPr>
      <t>3</t>
    </r>
    <r>
      <rPr>
        <sz val="10"/>
        <color theme="1"/>
        <rFont val="Arial"/>
      </rPr>
      <t xml:space="preserve"> ako je Vaš odgovor </t>
    </r>
    <r>
      <rPr>
        <b/>
        <sz val="10"/>
        <color theme="1"/>
        <rFont val="Arial"/>
        <family val="2"/>
      </rPr>
      <t>"vrlo vjerovatno"</t>
    </r>
    <r>
      <rPr>
        <sz val="10"/>
        <color theme="1"/>
        <rFont val="Arial"/>
      </rPr>
      <t xml:space="preserve"> ili </t>
    </r>
    <r>
      <rPr>
        <b/>
        <sz val="10"/>
        <color theme="1"/>
        <rFont val="Arial"/>
        <family val="2"/>
      </rPr>
      <t>"definitivno"</t>
    </r>
  </si>
  <si>
    <t>"Jasni i uvjerljivi" dokazi znače da su:
•  Znatno vjerovatniji da su tačni nego netačni
•  Toliko jasni da ne ostavljaju značajnu sumnju
•  Dovoljno snažni da ubijede razumni um</t>
  </si>
  <si>
    <t>Dokazi mogu biti pisani (rezultati ispita, planovi, izvještaji itd.) ili usmeni (intervjui).</t>
  </si>
  <si>
    <r>
      <t xml:space="preserve">Kolona pod nazivom </t>
    </r>
    <r>
      <rPr>
        <sz val="10"/>
        <color theme="9" tint="-0.249977111117893"/>
        <rFont val="Arial"/>
      </rPr>
      <t>Bilješke, komentari, dokazi</t>
    </r>
    <r>
      <rPr>
        <sz val="10"/>
        <color theme="1"/>
        <rFont val="Arial"/>
      </rPr>
      <t xml:space="preserve"> ije predviđena za Vašu upotrebu. Često se koristi za bilježenje izvora dokaza, ali može ostati prazna. </t>
    </r>
  </si>
  <si>
    <t>Ime i prezime kandidata</t>
  </si>
  <si>
    <t>Petar Petrović</t>
  </si>
  <si>
    <t>Samoprocjenjivanje</t>
  </si>
  <si>
    <t>Svi nivoi, svi domeni</t>
  </si>
  <si>
    <t>Elementi kompetencije</t>
  </si>
  <si>
    <t>Molimo Vas da vodite računa o životnoj sredini prije štampanja ovog dokumenta.</t>
  </si>
  <si>
    <t>Molimo Vas da vodite računa o životnoj sredini prije štampanja ovog dokumenta</t>
  </si>
  <si>
    <t>Elementi kompetencije koje se odnose na Perspektivu</t>
  </si>
  <si>
    <t xml:space="preserve"> Strategija</t>
  </si>
  <si>
    <t xml:space="preserve"> Upravljanje, strukture i procesi</t>
  </si>
  <si>
    <t>Usklađenost, Standardi i propisi</t>
  </si>
  <si>
    <t>Moć i interes</t>
  </si>
  <si>
    <t>Kultura i vrijednost</t>
  </si>
  <si>
    <t xml:space="preserve">Broj označen zelenom bojom:  </t>
  </si>
  <si>
    <t>Elementi kompetencije koji se odnose na Ljude</t>
  </si>
  <si>
    <t>Samopromišljanje i upravljanje sobom</t>
  </si>
  <si>
    <t>Lični integritet i pouzdanost</t>
  </si>
  <si>
    <t>Lična komunikacija</t>
  </si>
  <si>
    <t>Odnosi i angažovanost</t>
  </si>
  <si>
    <t>Vođenje</t>
  </si>
  <si>
    <t>Timski rad</t>
  </si>
  <si>
    <t xml:space="preserve">Konflikt i kriza </t>
  </si>
  <si>
    <t>Snalažljivost</t>
  </si>
  <si>
    <t>Pregovaranje</t>
  </si>
  <si>
    <t>Usmjerenost na rezultate</t>
  </si>
  <si>
    <t>Elementi kompetencije koji se odnose na Praksu</t>
  </si>
  <si>
    <t>Osmišljavanje projekta</t>
  </si>
  <si>
    <t>Zahtjevi i ciljevi</t>
  </si>
  <si>
    <t>Obim</t>
  </si>
  <si>
    <t>Vrijeme</t>
  </si>
  <si>
    <t>Organizovanje i informisanje</t>
  </si>
  <si>
    <t>Kvalitet</t>
  </si>
  <si>
    <t>Finansije</t>
  </si>
  <si>
    <t>Resursi</t>
  </si>
  <si>
    <t>Nabavka</t>
  </si>
  <si>
    <t>Plan i kontrola</t>
  </si>
  <si>
    <t>Rizik i prilika</t>
  </si>
  <si>
    <t>Zainteresovane strane</t>
  </si>
  <si>
    <t>Promjena i transformacija</t>
  </si>
  <si>
    <t>Napomena: Rezultati samoprocjene služe isključivo informativnoj svrsi</t>
  </si>
  <si>
    <t>Znanje (svi nivoi)</t>
  </si>
  <si>
    <t>Vještine i sposobnosti
(A, B, C)</t>
  </si>
  <si>
    <t xml:space="preserve">  Bilješke, komentari, dokazi (opciono; za upotrebu kandidata)</t>
  </si>
  <si>
    <t>Nivo:</t>
  </si>
  <si>
    <t>Domen:</t>
  </si>
  <si>
    <t>1 = Ne ili malo vjerovatno;  2 = Možda ili vjerovatno;  3 = Vrlo vjerovatno i definitivno</t>
  </si>
  <si>
    <t>Ukupno</t>
  </si>
  <si>
    <t>Zeleno</t>
  </si>
  <si>
    <t>Crveno</t>
  </si>
  <si>
    <t>Prazno</t>
  </si>
  <si>
    <t>Žuto</t>
  </si>
  <si>
    <t>Molimo Vas da izvršite procjenu svih elemenata kompetencija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</si>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</sst>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Arial"/>
    </font>
    <font>
      <i/>
      <sz val="11"/>
      <color theme="1"/>
      <name val="Arial"/>
    </font>
    <font>
      <b/>
      <sz val="16"/>
      <name val="Arial"/>
    </font>
    <font>
      <b/>
      <sz val="14"/>
      <name val="Arial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b/>
      <sz val="18"/>
      <name val="Arial"/>
    </font>
    <font>
      <b/>
      <sz val="10"/>
      <color theme="1"/>
      <name val="Arial"/>
    </font>
    <font>
      <sz val="8"/>
      <name val="Calibri"/>
      <family val="2"/>
    </font>
    <font>
      <b/>
      <i/>
      <sz val="11"/>
      <color rgb="FF008000"/>
      <name val="Arial"/>
    </font>
    <font>
      <sz val="12"/>
      <color theme="1"/>
      <name val="Cambria"/>
      <family val="2"/>
      <scheme val="minor"/>
    </font>
    <font>
      <sz val="10"/>
      <color theme="1"/>
      <name val="Cambria"/>
      <scheme val="minor"/>
    </font>
    <font>
      <b/>
      <sz val="9"/>
      <color theme="1"/>
      <name val="Calibri"/>
      <scheme val="major"/>
    </font>
    <font>
      <u/>
      <sz val="12"/>
      <color theme="10"/>
      <name val="Cambria"/>
      <family val="2"/>
      <scheme val="minor"/>
    </font>
    <font>
      <b/>
      <sz val="10"/>
      <color theme="1"/>
      <name val="Calibri"/>
      <scheme val="major"/>
    </font>
    <font>
      <sz val="10"/>
      <name val="Verdana"/>
    </font>
    <font>
      <b/>
      <sz val="8"/>
      <color theme="1"/>
      <name val="Calibri"/>
      <scheme val="major"/>
    </font>
    <font>
      <sz val="10"/>
      <color theme="2"/>
      <name val="Cambria"/>
      <scheme val="minor"/>
    </font>
    <font>
      <b/>
      <sz val="10"/>
      <color theme="1"/>
      <name val="Cambria"/>
      <scheme val="minor"/>
    </font>
    <font>
      <sz val="10"/>
      <color theme="1"/>
      <name val="Cambria"/>
    </font>
    <font>
      <sz val="10"/>
      <color theme="1"/>
      <name val="Arial"/>
    </font>
    <font>
      <sz val="11"/>
      <color theme="2"/>
      <name val="Arial"/>
    </font>
    <font>
      <sz val="11"/>
      <color rgb="FF000000"/>
      <name val="Arial"/>
    </font>
    <font>
      <b/>
      <i/>
      <sz val="14"/>
      <color theme="3"/>
      <name val="Arial"/>
    </font>
    <font>
      <b/>
      <i/>
      <sz val="11"/>
      <color rgb="FFFF0000"/>
      <name val="Arial"/>
    </font>
    <font>
      <sz val="10"/>
      <color theme="0"/>
      <name val="Cambria"/>
      <scheme val="minor"/>
    </font>
    <font>
      <b/>
      <sz val="9"/>
      <color theme="0"/>
      <name val="Calibri"/>
      <scheme val="major"/>
    </font>
    <font>
      <b/>
      <sz val="10"/>
      <color theme="0"/>
      <name val="Cambria"/>
      <scheme val="minor"/>
    </font>
    <font>
      <sz val="11"/>
      <color theme="0"/>
      <name val="Arial"/>
    </font>
    <font>
      <sz val="10"/>
      <color theme="9" tint="-0.249977111117893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2"/>
      <name val="Arial"/>
      <family val="2"/>
    </font>
    <font>
      <b/>
      <sz val="16"/>
      <name val="Arial"/>
      <family val="2"/>
    </font>
    <font>
      <b/>
      <i/>
      <sz val="14"/>
      <color theme="3"/>
      <name val="Arial"/>
      <family val="2"/>
    </font>
    <font>
      <b/>
      <i/>
      <sz val="11"/>
      <color rgb="FF00800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02">
    <xf numFmtId="0" fontId="0" fillId="0" borderId="0"/>
    <xf numFmtId="0" fontId="2" fillId="0" borderId="0">
      <alignment horizontal="left"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>
      <alignment horizontal="center" vertical="center" wrapText="1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horizontal="justify" vertical="center"/>
    </xf>
    <xf numFmtId="0" fontId="9" fillId="0" borderId="0">
      <alignment horizontal="center"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15" fillId="0" borderId="0" applyNumberFormat="0" applyFill="0" applyBorder="0" applyAlignment="0" applyProtection="0"/>
    <xf numFmtId="0" fontId="17" fillId="0" borderId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2" fillId="0" borderId="1">
      <alignment horizontal="left" vertical="center" wrapText="1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1">
      <alignment horizontal="left" vertical="center"/>
    </xf>
    <xf numFmtId="0" fontId="5" fillId="0" borderId="0" xfId="6">
      <alignment vertical="center"/>
    </xf>
    <xf numFmtId="0" fontId="13" fillId="0" borderId="0" xfId="19" applyFont="1" applyAlignment="1">
      <alignment horizontal="left" vertical="center"/>
    </xf>
    <xf numFmtId="0" fontId="13" fillId="0" borderId="0" xfId="19" applyFont="1"/>
    <xf numFmtId="0" fontId="16" fillId="0" borderId="0" xfId="19" applyFont="1" applyAlignment="1">
      <alignment horizontal="left" vertical="top" wrapText="1"/>
    </xf>
    <xf numFmtId="0" fontId="13" fillId="0" borderId="0" xfId="0" applyFont="1" applyAlignment="1">
      <alignment horizontal="left" vertical="top" wrapText="1" indent="1"/>
    </xf>
    <xf numFmtId="0" fontId="13" fillId="0" borderId="0" xfId="19" applyFont="1" applyAlignment="1">
      <alignment wrapText="1"/>
    </xf>
    <xf numFmtId="0" fontId="13" fillId="0" borderId="0" xfId="19" applyFont="1" applyAlignment="1">
      <alignment vertical="center"/>
    </xf>
    <xf numFmtId="0" fontId="18" fillId="0" borderId="0" xfId="19" applyFont="1" applyAlignment="1">
      <alignment horizontal="center" vertical="center"/>
    </xf>
    <xf numFmtId="0" fontId="19" fillId="0" borderId="0" xfId="19" applyFont="1" applyAlignment="1">
      <alignment horizontal="left" vertical="center" indent="1"/>
    </xf>
    <xf numFmtId="0" fontId="14" fillId="0" borderId="0" xfId="19" applyFont="1" applyAlignment="1">
      <alignment vertical="center"/>
    </xf>
    <xf numFmtId="0" fontId="13" fillId="0" borderId="0" xfId="19" applyFont="1" applyAlignment="1">
      <alignment horizontal="center" vertical="center"/>
    </xf>
    <xf numFmtId="0" fontId="19" fillId="0" borderId="7" xfId="19" applyFont="1" applyBorder="1" applyAlignment="1">
      <alignment horizontal="center" vertical="center"/>
    </xf>
    <xf numFmtId="164" fontId="20" fillId="0" borderId="0" xfId="19" applyNumberFormat="1" applyFont="1" applyAlignment="1">
      <alignment horizontal="center" vertical="center"/>
    </xf>
    <xf numFmtId="0" fontId="20" fillId="0" borderId="0" xfId="19" applyFont="1" applyAlignment="1">
      <alignment horizontal="left" vertical="center"/>
    </xf>
    <xf numFmtId="0" fontId="20" fillId="0" borderId="0" xfId="19" applyFont="1" applyAlignment="1">
      <alignment vertical="center"/>
    </xf>
    <xf numFmtId="0" fontId="21" fillId="0" borderId="0" xfId="19" applyFont="1" applyAlignment="1">
      <alignment vertical="center" wrapText="1"/>
    </xf>
    <xf numFmtId="0" fontId="18" fillId="0" borderId="8" xfId="19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8" fillId="0" borderId="0" xfId="4">
      <alignment horizontal="center" vertical="center" wrapText="1"/>
    </xf>
    <xf numFmtId="0" fontId="9" fillId="0" borderId="6" xfId="8" applyBorder="1" applyAlignment="1">
      <alignment horizontal="left" vertical="center" wrapText="1"/>
    </xf>
    <xf numFmtId="0" fontId="2" fillId="0" borderId="0" xfId="1" applyAlignment="1">
      <alignment horizontal="center" vertical="center" wrapText="1"/>
    </xf>
    <xf numFmtId="0" fontId="23" fillId="3" borderId="1" xfId="1" applyFont="1" applyFill="1" applyBorder="1" applyAlignment="1" applyProtection="1">
      <alignment horizontal="center" vertical="center"/>
      <protection locked="0"/>
    </xf>
    <xf numFmtId="0" fontId="2" fillId="0" borderId="0" xfId="19" applyFont="1" applyAlignment="1">
      <alignment vertical="center"/>
    </xf>
    <xf numFmtId="0" fontId="2" fillId="0" borderId="2" xfId="19" applyFont="1" applyBorder="1" applyAlignment="1">
      <alignment horizontal="right" vertical="center"/>
    </xf>
    <xf numFmtId="0" fontId="23" fillId="0" borderId="0" xfId="1" applyFont="1">
      <alignment horizontal="left" vertical="center"/>
    </xf>
    <xf numFmtId="0" fontId="22" fillId="0" borderId="0" xfId="19" applyFont="1"/>
    <xf numFmtId="0" fontId="9" fillId="0" borderId="7" xfId="8" applyBorder="1" applyAlignment="1">
      <alignment horizontal="left" vertical="center" wrapText="1"/>
    </xf>
    <xf numFmtId="0" fontId="9" fillId="0" borderId="1" xfId="8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" fillId="0" borderId="0" xfId="1" applyAlignment="1">
      <alignment vertical="center" wrapText="1"/>
    </xf>
    <xf numFmtId="0" fontId="23" fillId="3" borderId="1" xfId="19" applyFont="1" applyFill="1" applyBorder="1" applyAlignment="1" applyProtection="1">
      <alignment vertical="center"/>
      <protection locked="0"/>
    </xf>
    <xf numFmtId="0" fontId="2" fillId="0" borderId="0" xfId="1" applyAlignment="1">
      <alignment horizontal="right" vertical="center"/>
    </xf>
    <xf numFmtId="1" fontId="2" fillId="0" borderId="0" xfId="1" applyNumberFormat="1" applyAlignment="1">
      <alignment horizontal="center" vertical="center"/>
    </xf>
    <xf numFmtId="3" fontId="2" fillId="0" borderId="0" xfId="1" applyNumberFormat="1" applyAlignment="1">
      <alignment horizontal="center" vertical="center"/>
    </xf>
    <xf numFmtId="0" fontId="2" fillId="0" borderId="3" xfId="1" applyBorder="1">
      <alignment horizontal="left" vertical="center"/>
    </xf>
    <xf numFmtId="0" fontId="11" fillId="0" borderId="0" xfId="0" applyFont="1" applyAlignment="1">
      <alignment vertical="center"/>
    </xf>
    <xf numFmtId="0" fontId="27" fillId="0" borderId="0" xfId="19" applyFont="1" applyAlignment="1">
      <alignment vertical="center"/>
    </xf>
    <xf numFmtId="0" fontId="28" fillId="0" borderId="0" xfId="19" applyFont="1" applyAlignment="1">
      <alignment vertical="center"/>
    </xf>
    <xf numFmtId="0" fontId="29" fillId="0" borderId="0" xfId="19" applyFont="1" applyAlignment="1">
      <alignment vertical="center"/>
    </xf>
    <xf numFmtId="0" fontId="30" fillId="0" borderId="0" xfId="1" applyFont="1">
      <alignment horizontal="left" vertical="center"/>
    </xf>
    <xf numFmtId="0" fontId="9" fillId="0" borderId="7" xfId="8" applyBorder="1" applyAlignment="1">
      <alignment horizontal="center" vertical="center" wrapText="1"/>
    </xf>
    <xf numFmtId="0" fontId="26" fillId="0" borderId="0" xfId="19" applyFont="1" applyAlignment="1">
      <alignment horizontal="left" vertical="center"/>
    </xf>
    <xf numFmtId="0" fontId="2" fillId="0" borderId="0" xfId="1" applyAlignment="1">
      <alignment horizontal="center" vertical="center"/>
    </xf>
    <xf numFmtId="0" fontId="9" fillId="2" borderId="2" xfId="8" applyFill="1" applyBorder="1" applyAlignment="1">
      <alignment horizontal="left" vertical="center"/>
    </xf>
    <xf numFmtId="0" fontId="9" fillId="2" borderId="3" xfId="8" applyFill="1" applyBorder="1" applyAlignment="1">
      <alignment horizontal="left" vertical="center"/>
    </xf>
    <xf numFmtId="0" fontId="9" fillId="2" borderId="4" xfId="8" applyFill="1" applyBorder="1" applyAlignment="1">
      <alignment horizontal="left" vertical="center"/>
    </xf>
    <xf numFmtId="0" fontId="22" fillId="0" borderId="5" xfId="128" applyBorder="1">
      <alignment horizontal="left" vertical="center" wrapText="1"/>
    </xf>
    <xf numFmtId="0" fontId="6" fillId="0" borderId="6" xfId="401" applyBorder="1" applyAlignment="1">
      <alignment horizontal="left" vertical="center" wrapText="1"/>
    </xf>
    <xf numFmtId="0" fontId="22" fillId="0" borderId="6" xfId="128" applyBorder="1">
      <alignment horizontal="left" vertical="center" wrapText="1"/>
    </xf>
    <xf numFmtId="0" fontId="22" fillId="0" borderId="2" xfId="128" applyBorder="1">
      <alignment horizontal="left" vertical="center" wrapText="1"/>
    </xf>
    <xf numFmtId="0" fontId="22" fillId="0" borderId="4" xfId="128" applyBorder="1">
      <alignment horizontal="left" vertical="center" wrapText="1"/>
    </xf>
    <xf numFmtId="0" fontId="9" fillId="0" borderId="5" xfId="8" applyBorder="1" applyAlignment="1">
      <alignment horizontal="left" vertical="center" wrapText="1"/>
    </xf>
    <xf numFmtId="0" fontId="9" fillId="0" borderId="6" xfId="8" applyBorder="1" applyAlignment="1">
      <alignment horizontal="left" vertical="center" wrapText="1"/>
    </xf>
    <xf numFmtId="0" fontId="9" fillId="0" borderId="7" xfId="8" applyBorder="1" applyAlignment="1">
      <alignment horizontal="left" vertical="center" wrapText="1"/>
    </xf>
    <xf numFmtId="0" fontId="22" fillId="0" borderId="1" xfId="128">
      <alignment horizontal="left" vertical="center" wrapText="1"/>
    </xf>
    <xf numFmtId="0" fontId="22" fillId="0" borderId="9" xfId="128" applyBorder="1">
      <alignment horizontal="left" vertical="center" wrapText="1"/>
    </xf>
    <xf numFmtId="0" fontId="22" fillId="0" borderId="10" xfId="128" applyBorder="1">
      <alignment horizontal="left" vertical="center" wrapText="1"/>
    </xf>
    <xf numFmtId="0" fontId="22" fillId="0" borderId="8" xfId="128" applyBorder="1" applyAlignment="1">
      <alignment horizontal="center" vertical="center" wrapText="1"/>
    </xf>
    <xf numFmtId="0" fontId="22" fillId="0" borderId="11" xfId="128" applyBorder="1" applyAlignment="1">
      <alignment horizontal="center" vertical="center" wrapText="1"/>
    </xf>
    <xf numFmtId="0" fontId="22" fillId="0" borderId="13" xfId="128" applyBorder="1">
      <alignment horizontal="left" vertical="center" wrapText="1"/>
    </xf>
    <xf numFmtId="0" fontId="26" fillId="0" borderId="0" xfId="1" applyFont="1">
      <alignment horizontal="left" vertical="center"/>
    </xf>
    <xf numFmtId="0" fontId="23" fillId="3" borderId="2" xfId="1" applyFont="1" applyFill="1" applyBorder="1" applyProtection="1">
      <alignment horizontal="left" vertical="center"/>
      <protection locked="0"/>
    </xf>
    <xf numFmtId="0" fontId="23" fillId="3" borderId="4" xfId="1" applyFont="1" applyFill="1" applyBorder="1" applyProtection="1">
      <alignment horizontal="left" vertical="center"/>
      <protection locked="0"/>
    </xf>
    <xf numFmtId="0" fontId="23" fillId="3" borderId="3" xfId="1" applyFont="1" applyFill="1" applyBorder="1" applyProtection="1">
      <alignment horizontal="left" vertical="center"/>
      <protection locked="0"/>
    </xf>
    <xf numFmtId="0" fontId="9" fillId="2" borderId="6" xfId="8" applyFill="1" applyBorder="1" applyAlignment="1">
      <alignment horizontal="center" vertical="center" wrapText="1"/>
    </xf>
    <xf numFmtId="0" fontId="9" fillId="2" borderId="1" xfId="19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3" fillId="4" borderId="2" xfId="1" applyFont="1" applyFill="1" applyBorder="1" applyAlignment="1">
      <alignment horizontal="left" vertical="center" wrapText="1"/>
    </xf>
    <xf numFmtId="0" fontId="3" fillId="4" borderId="3" xfId="1" applyFont="1" applyFill="1" applyBorder="1" applyAlignment="1">
      <alignment horizontal="left" vertical="center" wrapText="1"/>
    </xf>
    <xf numFmtId="0" fontId="3" fillId="4" borderId="4" xfId="1" applyFont="1" applyFill="1" applyBorder="1" applyAlignment="1">
      <alignment horizontal="left" vertical="center" wrapText="1"/>
    </xf>
    <xf numFmtId="0" fontId="2" fillId="5" borderId="3" xfId="1" applyFill="1" applyBorder="1">
      <alignment horizontal="left" vertical="center"/>
    </xf>
    <xf numFmtId="0" fontId="2" fillId="5" borderId="4" xfId="1" applyFill="1" applyBorder="1">
      <alignment horizontal="left" vertical="center"/>
    </xf>
    <xf numFmtId="0" fontId="23" fillId="3" borderId="2" xfId="1" applyFont="1" applyFill="1" applyBorder="1" applyAlignment="1" applyProtection="1">
      <alignment horizontal="left" vertical="top"/>
      <protection locked="0"/>
    </xf>
    <xf numFmtId="0" fontId="23" fillId="3" borderId="3" xfId="1" applyFont="1" applyFill="1" applyBorder="1" applyAlignment="1" applyProtection="1">
      <alignment horizontal="left" vertical="top"/>
      <protection locked="0"/>
    </xf>
    <xf numFmtId="0" fontId="33" fillId="0" borderId="6" xfId="128" applyFont="1" applyBorder="1">
      <alignment horizontal="left" vertical="center" wrapText="1"/>
    </xf>
    <xf numFmtId="0" fontId="33" fillId="0" borderId="9" xfId="128" applyFont="1" applyBorder="1">
      <alignment horizontal="left" vertical="center" wrapText="1"/>
    </xf>
    <xf numFmtId="0" fontId="33" fillId="0" borderId="12" xfId="128" applyFont="1" applyBorder="1">
      <alignment horizontal="left" vertical="center" wrapText="1"/>
    </xf>
    <xf numFmtId="0" fontId="33" fillId="0" borderId="2" xfId="128" applyFont="1" applyBorder="1">
      <alignment horizontal="left" vertical="center" wrapText="1"/>
    </xf>
    <xf numFmtId="0" fontId="32" fillId="0" borderId="0" xfId="8" applyFont="1" applyAlignment="1">
      <alignment horizontal="left"/>
    </xf>
    <xf numFmtId="0" fontId="34" fillId="3" borderId="2" xfId="1" applyFont="1" applyFill="1" applyBorder="1" applyProtection="1">
      <alignment horizontal="left" vertical="center"/>
      <protection locked="0"/>
    </xf>
    <xf numFmtId="0" fontId="35" fillId="0" borderId="0" xfId="5" applyFont="1">
      <alignment vertical="center"/>
    </xf>
    <xf numFmtId="0" fontId="36" fillId="0" borderId="0" xfId="6" applyFont="1">
      <alignment vertical="center"/>
    </xf>
    <xf numFmtId="0" fontId="32" fillId="2" borderId="1" xfId="19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wrapText="1"/>
    </xf>
    <xf numFmtId="0" fontId="32" fillId="0" borderId="0" xfId="8" applyFont="1" applyAlignment="1">
      <alignment horizontal="right" vertical="center"/>
    </xf>
    <xf numFmtId="0" fontId="38" fillId="0" borderId="3" xfId="1" applyFont="1" applyBorder="1">
      <alignment horizontal="left" vertical="center"/>
    </xf>
    <xf numFmtId="0" fontId="39" fillId="0" borderId="0" xfId="8" applyFont="1" applyAlignment="1">
      <alignment horizontal="right" vertical="center"/>
    </xf>
    <xf numFmtId="0" fontId="38" fillId="0" borderId="0" xfId="1" applyFont="1">
      <alignment horizontal="left" vertical="center"/>
    </xf>
    <xf numFmtId="0" fontId="40" fillId="2" borderId="6" xfId="8" applyFont="1" applyFill="1" applyBorder="1" applyAlignment="1">
      <alignment horizontal="center" vertical="center" wrapText="1"/>
    </xf>
    <xf numFmtId="0" fontId="32" fillId="2" borderId="6" xfId="8" applyFont="1" applyFill="1" applyBorder="1" applyAlignment="1">
      <alignment horizontal="center" vertical="center" wrapText="1"/>
    </xf>
    <xf numFmtId="0" fontId="38" fillId="5" borderId="2" xfId="1" applyFont="1" applyFill="1" applyBorder="1">
      <alignment horizontal="left" vertical="center"/>
    </xf>
    <xf numFmtId="0" fontId="41" fillId="0" borderId="0" xfId="6" applyFont="1" applyAlignment="1">
      <alignment horizontal="right" vertical="center"/>
    </xf>
    <xf numFmtId="0" fontId="38" fillId="0" borderId="0" xfId="1" applyFont="1" applyAlignment="1">
      <alignment horizontal="right" vertical="center"/>
    </xf>
  </cellXfs>
  <cellStyles count="402">
    <cellStyle name="Followed Hyperlink" xfId="3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9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Hyperlink" xfId="2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/>
    <cellStyle name="Hyperlink 2" xfId="20" xr:uid="{00000000-0005-0000-0000-000085010000}"/>
    <cellStyle name="ICRHB Document Title" xfId="4" xr:uid="{00000000-0005-0000-0000-000086010000}"/>
    <cellStyle name="ICRHB Normal" xfId="1" xr:uid="{00000000-0005-0000-0000-000087010000}"/>
    <cellStyle name="ICRHB Paragraph Header" xfId="7" xr:uid="{00000000-0005-0000-0000-000088010000}"/>
    <cellStyle name="ICRHB Section Header" xfId="5" xr:uid="{00000000-0005-0000-0000-000089010000}"/>
    <cellStyle name="ICRHB Section Subheader" xfId="6" xr:uid="{00000000-0005-0000-0000-00008A010000}"/>
    <cellStyle name="ICRHB Table Header" xfId="8" xr:uid="{00000000-0005-0000-0000-00008B010000}"/>
    <cellStyle name="ICRHB Table Text" xfId="128" xr:uid="{00000000-0005-0000-0000-00008C010000}"/>
    <cellStyle name="Normal" xfId="0" builtinId="0"/>
    <cellStyle name="Normal 2" xfId="21" xr:uid="{00000000-0005-0000-0000-00008D010000}"/>
    <cellStyle name="Normal 2 2" xfId="19" xr:uid="{00000000-0005-0000-0000-00008E010000}"/>
    <cellStyle name="Normal 3" xfId="22" xr:uid="{00000000-0005-0000-0000-00008F010000}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81280</xdr:colOff>
      <xdr:row>1</xdr:row>
      <xdr:rowOff>182880</xdr:rowOff>
    </xdr:from>
    <xdr:to>
      <xdr:col>1</xdr:col>
      <xdr:colOff>944880</xdr:colOff>
      <xdr:row>1</xdr:row>
      <xdr:rowOff>873760</xdr:rowOff>
    </xdr:to>
    <xdr:pic>
      <xdr:nvPicPr>
        <xdr:cNvPr id="4" name="Picture 3" descr="D:\IPMA\Website\Intranet\323 Official Graphics\IPMA_full_logo_sm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" y="345440"/>
          <a:ext cx="863600" cy="690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3194304</xdr:colOff>
      <xdr:row>1</xdr:row>
      <xdr:rowOff>222876</xdr:rowOff>
    </xdr:from>
    <xdr:to>
      <xdr:col>3</xdr:col>
      <xdr:colOff>1152307</xdr:colOff>
      <xdr:row>1</xdr:row>
      <xdr:rowOff>798576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C66A9F-A359-4991-9075-5E02A65BE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6656" y="399660"/>
          <a:ext cx="1452535" cy="575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MCert Color">
  <a:themeElements>
    <a:clrScheme name="Custom 275">
      <a:dk1>
        <a:sysClr val="windowText" lastClr="000000"/>
      </a:dk1>
      <a:lt1>
        <a:sysClr val="window" lastClr="FFFFFF"/>
      </a:lt1>
      <a:dk2>
        <a:srgbClr val="800000"/>
      </a:dk2>
      <a:lt2>
        <a:srgbClr val="0000FF"/>
      </a:lt2>
      <a:accent1>
        <a:srgbClr val="FFC4C9"/>
      </a:accent1>
      <a:accent2>
        <a:srgbClr val="CCEEFF"/>
      </a:accent2>
      <a:accent3>
        <a:srgbClr val="DEFECE"/>
      </a:accent3>
      <a:accent4>
        <a:srgbClr val="EEDEFE"/>
      </a:accent4>
      <a:accent5>
        <a:srgbClr val="FFFFCC"/>
      </a:accent5>
      <a:accent6>
        <a:srgbClr val="F79646"/>
      </a:accent6>
      <a:hlink>
        <a:srgbClr val="0099EE"/>
      </a:hlink>
      <a:folHlink>
        <a:srgbClr val="CC00CC"/>
      </a:folHlink>
    </a:clrScheme>
    <a:fontScheme name="Office 2">
      <a:majorFont>
        <a:latin typeface="Calibri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ambria"/>
        <a:ea typeface=""/>
        <a:cs typeface=""/>
        <a:font script="Jpan" typeface="ＭＳ Ｐ明朝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pma.ce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2:G23"/>
  <sheetViews>
    <sheetView showGridLines="0" topLeftCell="B13" zoomScale="115" zoomScaleNormal="115" zoomScalePageLayoutView="125" workbookViewId="0">
      <selection activeCell="C3" sqref="C3"/>
    </sheetView>
  </sheetViews>
  <sheetFormatPr defaultColWidth="10.88671875" defaultRowHeight="13.8" x14ac:dyDescent="0.3"/>
  <cols>
    <col min="1" max="1" width="2.88671875" style="1" customWidth="1"/>
    <col min="2" max="2" width="15.88671875" style="1" customWidth="1"/>
    <col min="3" max="3" width="50.88671875" style="1" customWidth="1"/>
    <col min="4" max="4" width="17.44140625" style="1" customWidth="1"/>
    <col min="5" max="16384" width="10.88671875" style="1"/>
  </cols>
  <sheetData>
    <row r="2" spans="1:7" ht="78.900000000000006" customHeight="1" x14ac:dyDescent="0.3">
      <c r="A2" s="44"/>
      <c r="B2" s="44"/>
      <c r="C2" s="20" t="s">
        <v>10</v>
      </c>
      <c r="D2" s="22"/>
      <c r="E2" s="19"/>
    </row>
    <row r="3" spans="1:7" ht="27.9" customHeight="1" x14ac:dyDescent="0.3">
      <c r="B3" s="37"/>
      <c r="C3" s="85" t="s">
        <v>37</v>
      </c>
      <c r="D3" s="37"/>
      <c r="E3" s="37"/>
      <c r="F3" s="37"/>
      <c r="G3" s="37"/>
    </row>
    <row r="5" spans="1:7" s="3" customFormat="1" ht="18" customHeight="1" x14ac:dyDescent="0.3">
      <c r="B5" s="45" t="s">
        <v>11</v>
      </c>
      <c r="C5" s="46"/>
      <c r="D5" s="47"/>
    </row>
    <row r="6" spans="1:7" s="7" customFormat="1" ht="34.200000000000003" customHeight="1" x14ac:dyDescent="0.25">
      <c r="B6" s="53" t="s">
        <v>12</v>
      </c>
      <c r="C6" s="48" t="s">
        <v>13</v>
      </c>
      <c r="D6" s="48"/>
    </row>
    <row r="7" spans="1:7" s="7" customFormat="1" ht="25.2" customHeight="1" x14ac:dyDescent="0.25">
      <c r="B7" s="54"/>
      <c r="C7" s="49" t="s">
        <v>9</v>
      </c>
      <c r="D7" s="50"/>
    </row>
    <row r="8" spans="1:7" s="4" customFormat="1" x14ac:dyDescent="0.25">
      <c r="B8" s="5"/>
      <c r="D8" s="6"/>
    </row>
    <row r="10" spans="1:7" s="3" customFormat="1" ht="18" customHeight="1" x14ac:dyDescent="0.3">
      <c r="B10" s="45" t="s">
        <v>14</v>
      </c>
      <c r="C10" s="46"/>
      <c r="D10" s="47"/>
    </row>
    <row r="11" spans="1:7" s="27" customFormat="1" ht="18.899999999999999" customHeight="1" x14ac:dyDescent="0.25">
      <c r="B11" s="29" t="s">
        <v>15</v>
      </c>
      <c r="C11" s="51" t="s">
        <v>22</v>
      </c>
      <c r="D11" s="52"/>
    </row>
    <row r="12" spans="1:7" s="27" customFormat="1" ht="18" customHeight="1" x14ac:dyDescent="0.25">
      <c r="B12" s="29" t="s">
        <v>16</v>
      </c>
      <c r="C12" s="51" t="s">
        <v>23</v>
      </c>
      <c r="D12" s="52"/>
    </row>
    <row r="13" spans="1:7" s="4" customFormat="1" ht="30" customHeight="1" x14ac:dyDescent="0.25">
      <c r="B13" s="21" t="s">
        <v>17</v>
      </c>
      <c r="C13" s="56" t="s">
        <v>24</v>
      </c>
      <c r="D13" s="56"/>
    </row>
    <row r="14" spans="1:7" s="27" customFormat="1" ht="30" customHeight="1" x14ac:dyDescent="0.25">
      <c r="B14" s="28" t="s">
        <v>18</v>
      </c>
      <c r="C14" s="51" t="s">
        <v>25</v>
      </c>
      <c r="D14" s="52"/>
    </row>
    <row r="15" spans="1:7" s="4" customFormat="1" ht="41.1" customHeight="1" x14ac:dyDescent="0.25">
      <c r="B15" s="53" t="s">
        <v>19</v>
      </c>
      <c r="C15" s="57" t="s">
        <v>26</v>
      </c>
      <c r="D15" s="58"/>
    </row>
    <row r="16" spans="1:7" s="4" customFormat="1" ht="42.9" customHeight="1" x14ac:dyDescent="0.25">
      <c r="B16" s="55"/>
      <c r="C16" s="59" t="s">
        <v>27</v>
      </c>
      <c r="D16" s="60"/>
    </row>
    <row r="17" spans="2:4" s="4" customFormat="1" ht="56.1" customHeight="1" x14ac:dyDescent="0.25">
      <c r="B17" s="55"/>
      <c r="C17" s="76" t="s">
        <v>28</v>
      </c>
      <c r="D17" s="50"/>
    </row>
    <row r="18" spans="2:4" s="27" customFormat="1" ht="51" customHeight="1" x14ac:dyDescent="0.25">
      <c r="B18" s="53" t="s">
        <v>20</v>
      </c>
      <c r="C18" s="77" t="s">
        <v>29</v>
      </c>
      <c r="D18" s="58"/>
    </row>
    <row r="19" spans="2:4" s="27" customFormat="1" ht="18" customHeight="1" x14ac:dyDescent="0.25">
      <c r="B19" s="54"/>
      <c r="C19" s="78" t="s">
        <v>30</v>
      </c>
      <c r="D19" s="61"/>
    </row>
    <row r="20" spans="2:4" s="4" customFormat="1" ht="39.9" customHeight="1" x14ac:dyDescent="0.25">
      <c r="B20" s="29" t="s">
        <v>21</v>
      </c>
      <c r="C20" s="79" t="s">
        <v>31</v>
      </c>
      <c r="D20" s="52"/>
    </row>
    <row r="23" spans="2:4" x14ac:dyDescent="0.3">
      <c r="B23" s="30"/>
    </row>
  </sheetData>
  <mergeCells count="18">
    <mergeCell ref="C20:D20"/>
    <mergeCell ref="B6:B7"/>
    <mergeCell ref="B15:B17"/>
    <mergeCell ref="C13:D13"/>
    <mergeCell ref="C15:D15"/>
    <mergeCell ref="C16:D16"/>
    <mergeCell ref="C17:D17"/>
    <mergeCell ref="C14:D14"/>
    <mergeCell ref="C18:D18"/>
    <mergeCell ref="C19:D19"/>
    <mergeCell ref="C11:D11"/>
    <mergeCell ref="C12:D12"/>
    <mergeCell ref="B18:B19"/>
    <mergeCell ref="A2:B2"/>
    <mergeCell ref="B5:D5"/>
    <mergeCell ref="C6:D6"/>
    <mergeCell ref="C7:D7"/>
    <mergeCell ref="B10:D10"/>
  </mergeCells>
  <phoneticPr fontId="10" type="noConversion"/>
  <hyperlinks>
    <hyperlink ref="C7" r:id="rId1" xr:uid="{BFD13EA7-3860-403B-AD51-41863DD87C8C}"/>
  </hyperlinks>
  <pageMargins left="0.79000000000000015" right="0.79000000000000015" top="0.79000000000000015" bottom="0.79000000000000015" header="0.79000000000000015" footer="0.79000000000000015"/>
  <pageSetup paperSize="9" orientation="portrait" horizontalDpi="4294967292" verticalDpi="4294967292" r:id="rId2"/>
  <headerFooter>
    <oddFooter>&amp;L&amp;K000000IPMA ICR Handbook_x000D_&amp;KFF0000IPMA Internal Document&amp;C&amp;K000000&amp;P of &amp;N&amp;R&amp;K000000Self-Assessment_x000D_v0.5, 20.06.2016</oddFooter>
  </headerFooter>
  <drawing r:id="rId3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B1:M101"/>
  <sheetViews>
    <sheetView showGridLines="0" zoomScale="125" zoomScaleNormal="125" zoomScalePageLayoutView="125" workbookViewId="0">
      <pane ySplit="7" topLeftCell="A42" activePane="bottomLeft" state="frozenSplit"/>
      <selection activeCell="C3" sqref="C3"/>
      <selection pane="bottomLeft" activeCell="D6" sqref="D6:J6"/>
    </sheetView>
  </sheetViews>
  <sheetFormatPr defaultColWidth="10.88671875" defaultRowHeight="13.2" x14ac:dyDescent="0.3"/>
  <cols>
    <col min="1" max="1" width="3" style="8" customWidth="1"/>
    <col min="2" max="2" width="7.6640625" style="8" customWidth="1"/>
    <col min="3" max="3" width="41.109375" style="8" customWidth="1"/>
    <col min="4" max="5" width="10.88671875" style="8" customWidth="1"/>
    <col min="6" max="6" width="2.88671875" style="8" customWidth="1"/>
    <col min="7" max="7" width="10.88671875" style="8" customWidth="1"/>
    <col min="8" max="8" width="2.88671875" style="8" customWidth="1"/>
    <col min="9" max="9" width="14.44140625" style="8" customWidth="1"/>
    <col min="10" max="10" width="21.6640625" style="8" customWidth="1"/>
    <col min="11" max="12" width="10.88671875" style="8"/>
    <col min="13" max="13" width="0" style="38" hidden="1" customWidth="1"/>
    <col min="14" max="16384" width="10.88671875" style="8"/>
  </cols>
  <sheetData>
    <row r="1" spans="2:13" ht="12.9" customHeight="1" x14ac:dyDescent="0.3"/>
    <row r="2" spans="2:13" ht="15.9" customHeight="1" x14ac:dyDescent="0.25">
      <c r="D2" s="80" t="s">
        <v>32</v>
      </c>
      <c r="E2" s="18"/>
      <c r="F2" s="9"/>
      <c r="G2" s="80" t="s">
        <v>75</v>
      </c>
      <c r="I2" s="80" t="s">
        <v>76</v>
      </c>
    </row>
    <row r="3" spans="2:13" ht="18" customHeight="1" x14ac:dyDescent="0.3">
      <c r="B3" s="82" t="s">
        <v>34</v>
      </c>
      <c r="D3" s="81" t="s">
        <v>33</v>
      </c>
      <c r="E3" s="64"/>
      <c r="F3" s="10"/>
      <c r="G3" s="23" t="s">
        <v>5</v>
      </c>
      <c r="I3" s="32" t="s">
        <v>0</v>
      </c>
      <c r="J3" s="43" t="str">
        <f>IF(AND(OR(G3="C",G3="D"),OR((I3="Programme"),I3="Portfolio")),"   Invalid Domain or Level","")</f>
        <v/>
      </c>
    </row>
    <row r="4" spans="2:13" ht="15.9" customHeight="1" x14ac:dyDescent="0.3">
      <c r="B4" s="83" t="s">
        <v>35</v>
      </c>
      <c r="F4" s="9"/>
      <c r="G4" s="31"/>
    </row>
    <row r="5" spans="2:13" s="11" customFormat="1" ht="48" customHeight="1" x14ac:dyDescent="0.25">
      <c r="B5" s="86" t="s">
        <v>38</v>
      </c>
      <c r="C5" s="68"/>
      <c r="D5" s="69" t="str">
        <f>IF(OR(G3="",I3=""),"",IF(G3="D",G98,IF(I3="Project",G99,IF(I3="Portfolio",G101,G100))))</f>
        <v>I can provide clear and convincing evidence of my knowledge about this competence element.</v>
      </c>
      <c r="E5" s="70"/>
      <c r="F5" s="70"/>
      <c r="G5" s="70"/>
      <c r="H5" s="70"/>
      <c r="I5" s="70"/>
      <c r="J5" s="71"/>
      <c r="M5" s="39"/>
    </row>
    <row r="6" spans="2:13" s="11" customFormat="1" ht="20.100000000000001" customHeight="1" x14ac:dyDescent="0.3">
      <c r="D6" s="93" t="s">
        <v>77</v>
      </c>
      <c r="E6" s="72"/>
      <c r="F6" s="72"/>
      <c r="G6" s="72"/>
      <c r="H6" s="72"/>
      <c r="I6" s="72"/>
      <c r="J6" s="73"/>
      <c r="M6" s="39"/>
    </row>
    <row r="7" spans="2:13" s="11" customFormat="1" ht="39.9" customHeight="1" x14ac:dyDescent="0.3">
      <c r="B7" s="84" t="s">
        <v>36</v>
      </c>
      <c r="C7" s="67"/>
      <c r="D7" s="91" t="s">
        <v>72</v>
      </c>
      <c r="E7" s="91" t="s">
        <v>73</v>
      </c>
      <c r="F7" s="42"/>
      <c r="G7" s="92" t="s">
        <v>74</v>
      </c>
      <c r="H7" s="66"/>
      <c r="I7" s="66"/>
      <c r="J7" s="66"/>
      <c r="M7" s="39"/>
    </row>
    <row r="8" spans="2:13" ht="18" customHeight="1" x14ac:dyDescent="0.3">
      <c r="C8" s="87" t="s">
        <v>39</v>
      </c>
      <c r="D8" s="12"/>
      <c r="E8" s="12"/>
      <c r="F8" s="12"/>
    </row>
    <row r="9" spans="2:13" ht="15.9" customHeight="1" x14ac:dyDescent="0.3">
      <c r="B9" s="25" t="str">
        <f>CONCATENATE($E$98,".3.",M9)</f>
        <v>4.3.1</v>
      </c>
      <c r="C9" s="88" t="s">
        <v>40</v>
      </c>
      <c r="D9" s="23">
        <v>2</v>
      </c>
      <c r="E9" s="23"/>
      <c r="F9" s="13"/>
      <c r="G9" s="74"/>
      <c r="H9" s="75"/>
      <c r="I9" s="75"/>
      <c r="J9" s="75"/>
      <c r="K9" s="26"/>
      <c r="M9" s="38">
        <v>1</v>
      </c>
    </row>
    <row r="10" spans="2:13" ht="15.9" customHeight="1" x14ac:dyDescent="0.3">
      <c r="B10" s="25" t="str">
        <f>CONCATENATE($E$98,".3.",M10)</f>
        <v>4.3.2</v>
      </c>
      <c r="C10" s="88" t="s">
        <v>41</v>
      </c>
      <c r="D10" s="23">
        <v>3</v>
      </c>
      <c r="E10" s="23"/>
      <c r="F10" s="13"/>
      <c r="G10" s="63"/>
      <c r="H10" s="65"/>
      <c r="I10" s="65"/>
      <c r="J10" s="65"/>
      <c r="K10" s="26"/>
      <c r="M10" s="38">
        <f>1+M9</f>
        <v>2</v>
      </c>
    </row>
    <row r="11" spans="2:13" ht="15.9" customHeight="1" x14ac:dyDescent="0.3">
      <c r="B11" s="25" t="str">
        <f>CONCATENATE($E$98,".3.",M11)</f>
        <v>4.3.3</v>
      </c>
      <c r="C11" s="88" t="s">
        <v>42</v>
      </c>
      <c r="D11" s="23">
        <v>2</v>
      </c>
      <c r="E11" s="23"/>
      <c r="F11" s="13"/>
      <c r="G11" s="63"/>
      <c r="H11" s="65"/>
      <c r="I11" s="65"/>
      <c r="J11" s="65"/>
      <c r="K11" s="26"/>
      <c r="M11" s="38">
        <f t="shared" ref="M11:M13" si="0">1+M10</f>
        <v>3</v>
      </c>
    </row>
    <row r="12" spans="2:13" ht="15.9" customHeight="1" x14ac:dyDescent="0.3">
      <c r="B12" s="25" t="str">
        <f>CONCATENATE($E$98,".3.",M12)</f>
        <v>4.3.4</v>
      </c>
      <c r="C12" s="88" t="s">
        <v>43</v>
      </c>
      <c r="D12" s="23">
        <v>2</v>
      </c>
      <c r="E12" s="23"/>
      <c r="F12" s="13"/>
      <c r="G12" s="63"/>
      <c r="H12" s="65"/>
      <c r="I12" s="65"/>
      <c r="J12" s="65"/>
      <c r="K12" s="26"/>
      <c r="M12" s="38">
        <f t="shared" si="0"/>
        <v>4</v>
      </c>
    </row>
    <row r="13" spans="2:13" ht="15.9" customHeight="1" x14ac:dyDescent="0.3">
      <c r="B13" s="25" t="str">
        <f>CONCATENATE($E$98,".3.",M13)</f>
        <v>4.3.5</v>
      </c>
      <c r="C13" s="88" t="s">
        <v>44</v>
      </c>
      <c r="D13" s="23">
        <v>3</v>
      </c>
      <c r="E13" s="23"/>
      <c r="F13" s="13"/>
      <c r="G13" s="63"/>
      <c r="H13" s="65"/>
      <c r="I13" s="65"/>
      <c r="J13" s="65"/>
      <c r="K13" s="26"/>
      <c r="M13" s="38">
        <f t="shared" si="0"/>
        <v>5</v>
      </c>
    </row>
    <row r="14" spans="2:13" s="16" customFormat="1" ht="21" customHeight="1" x14ac:dyDescent="0.3">
      <c r="C14" s="89" t="s">
        <v>45</v>
      </c>
      <c r="D14" s="34">
        <f>IF(COUNTIF(D9:D13,"")=$M13,"",(COUNTIF(D9:D13,3)))</f>
        <v>2</v>
      </c>
      <c r="E14" s="34" t="str">
        <f>IF(COUNTIF(E9:E13,"")=$M13,"",(COUNTIF(E9:E13,3)))</f>
        <v/>
      </c>
      <c r="F14" s="14"/>
      <c r="G14" s="15"/>
      <c r="H14" s="15"/>
      <c r="I14" s="15"/>
      <c r="J14" s="15"/>
      <c r="M14" s="40"/>
    </row>
    <row r="15" spans="2:13" ht="13.8" x14ac:dyDescent="0.3">
      <c r="D15" s="19"/>
      <c r="E15" s="12"/>
      <c r="F15" s="12"/>
      <c r="G15" s="3"/>
      <c r="H15" s="3"/>
      <c r="I15" s="3"/>
      <c r="J15" s="3"/>
    </row>
    <row r="16" spans="2:13" ht="18" customHeight="1" x14ac:dyDescent="0.3">
      <c r="C16" s="87" t="s">
        <v>46</v>
      </c>
      <c r="D16" s="12"/>
      <c r="E16" s="12"/>
      <c r="F16" s="12"/>
      <c r="G16" s="3"/>
      <c r="H16" s="3"/>
      <c r="I16" s="3"/>
      <c r="J16" s="3"/>
    </row>
    <row r="17" spans="2:13" ht="15.9" customHeight="1" x14ac:dyDescent="0.3">
      <c r="B17" s="25" t="str">
        <f t="shared" ref="B17:B26" si="1">CONCATENATE($E$98,".4.",M17)</f>
        <v>4.4.1</v>
      </c>
      <c r="C17" s="88" t="s">
        <v>47</v>
      </c>
      <c r="D17" s="23">
        <v>3</v>
      </c>
      <c r="E17" s="23"/>
      <c r="F17" s="13"/>
      <c r="G17" s="63"/>
      <c r="H17" s="65"/>
      <c r="I17" s="65"/>
      <c r="J17" s="65"/>
      <c r="K17" s="26"/>
      <c r="M17" s="38">
        <v>1</v>
      </c>
    </row>
    <row r="18" spans="2:13" ht="15.9" customHeight="1" x14ac:dyDescent="0.3">
      <c r="B18" s="25" t="str">
        <f t="shared" si="1"/>
        <v>4.4.2</v>
      </c>
      <c r="C18" s="88" t="s">
        <v>48</v>
      </c>
      <c r="D18" s="23">
        <v>3</v>
      </c>
      <c r="E18" s="23"/>
      <c r="F18" s="13"/>
      <c r="G18" s="63"/>
      <c r="H18" s="65"/>
      <c r="I18" s="65"/>
      <c r="J18" s="65"/>
      <c r="K18" s="26"/>
      <c r="M18" s="38">
        <f t="shared" ref="M18:M26" si="2">1+M17</f>
        <v>2</v>
      </c>
    </row>
    <row r="19" spans="2:13" ht="15.9" customHeight="1" x14ac:dyDescent="0.3">
      <c r="B19" s="25" t="str">
        <f t="shared" si="1"/>
        <v>4.4.3</v>
      </c>
      <c r="C19" s="88" t="s">
        <v>49</v>
      </c>
      <c r="D19" s="23">
        <v>3</v>
      </c>
      <c r="E19" s="23"/>
      <c r="F19" s="13"/>
      <c r="G19" s="63"/>
      <c r="H19" s="65"/>
      <c r="I19" s="65"/>
      <c r="J19" s="65"/>
      <c r="K19" s="26"/>
      <c r="M19" s="38">
        <f t="shared" si="2"/>
        <v>3</v>
      </c>
    </row>
    <row r="20" spans="2:13" ht="15.9" customHeight="1" x14ac:dyDescent="0.3">
      <c r="B20" s="25" t="str">
        <f t="shared" si="1"/>
        <v>4.4.4</v>
      </c>
      <c r="C20" s="88" t="s">
        <v>50</v>
      </c>
      <c r="D20" s="23">
        <v>3</v>
      </c>
      <c r="E20" s="23"/>
      <c r="F20" s="13"/>
      <c r="G20" s="63"/>
      <c r="H20" s="65"/>
      <c r="I20" s="65"/>
      <c r="J20" s="65"/>
      <c r="K20" s="26"/>
      <c r="M20" s="38">
        <f t="shared" si="2"/>
        <v>4</v>
      </c>
    </row>
    <row r="21" spans="2:13" ht="15.9" customHeight="1" x14ac:dyDescent="0.3">
      <c r="B21" s="25" t="str">
        <f t="shared" si="1"/>
        <v>4.4.5</v>
      </c>
      <c r="C21" s="88" t="s">
        <v>51</v>
      </c>
      <c r="D21" s="23">
        <v>3</v>
      </c>
      <c r="E21" s="23"/>
      <c r="F21" s="13"/>
      <c r="G21" s="63"/>
      <c r="H21" s="65"/>
      <c r="I21" s="65"/>
      <c r="J21" s="65"/>
      <c r="K21" s="26"/>
      <c r="M21" s="38">
        <f t="shared" si="2"/>
        <v>5</v>
      </c>
    </row>
    <row r="22" spans="2:13" ht="15.9" customHeight="1" x14ac:dyDescent="0.3">
      <c r="B22" s="25" t="str">
        <f t="shared" si="1"/>
        <v>4.4.6</v>
      </c>
      <c r="C22" s="88" t="s">
        <v>52</v>
      </c>
      <c r="D22" s="23">
        <v>3</v>
      </c>
      <c r="E22" s="23"/>
      <c r="F22" s="13"/>
      <c r="G22" s="63"/>
      <c r="H22" s="65"/>
      <c r="I22" s="65"/>
      <c r="J22" s="65"/>
      <c r="K22" s="26"/>
      <c r="M22" s="38">
        <f t="shared" si="2"/>
        <v>6</v>
      </c>
    </row>
    <row r="23" spans="2:13" ht="15.9" customHeight="1" x14ac:dyDescent="0.3">
      <c r="B23" s="25" t="str">
        <f t="shared" si="1"/>
        <v>4.4.7</v>
      </c>
      <c r="C23" s="88" t="s">
        <v>53</v>
      </c>
      <c r="D23" s="23">
        <v>3</v>
      </c>
      <c r="E23" s="23"/>
      <c r="F23" s="13"/>
      <c r="G23" s="63"/>
      <c r="H23" s="65"/>
      <c r="I23" s="65"/>
      <c r="J23" s="65"/>
      <c r="K23" s="26"/>
      <c r="M23" s="38">
        <f t="shared" si="2"/>
        <v>7</v>
      </c>
    </row>
    <row r="24" spans="2:13" ht="15.9" customHeight="1" x14ac:dyDescent="0.3">
      <c r="B24" s="25" t="str">
        <f t="shared" si="1"/>
        <v>4.4.8</v>
      </c>
      <c r="C24" s="88" t="s">
        <v>54</v>
      </c>
      <c r="D24" s="23">
        <v>3</v>
      </c>
      <c r="E24" s="23"/>
      <c r="F24" s="13"/>
      <c r="G24" s="63"/>
      <c r="H24" s="65"/>
      <c r="I24" s="65"/>
      <c r="J24" s="65"/>
      <c r="K24" s="26"/>
      <c r="M24" s="38">
        <f t="shared" si="2"/>
        <v>8</v>
      </c>
    </row>
    <row r="25" spans="2:13" ht="15.9" customHeight="1" x14ac:dyDescent="0.3">
      <c r="B25" s="25" t="str">
        <f t="shared" si="1"/>
        <v>4.4.9</v>
      </c>
      <c r="C25" s="88" t="s">
        <v>55</v>
      </c>
      <c r="D25" s="23">
        <v>3</v>
      </c>
      <c r="E25" s="23"/>
      <c r="F25" s="13"/>
      <c r="G25" s="63"/>
      <c r="H25" s="65"/>
      <c r="I25" s="65"/>
      <c r="J25" s="65"/>
      <c r="K25" s="26"/>
      <c r="M25" s="38">
        <f t="shared" si="2"/>
        <v>9</v>
      </c>
    </row>
    <row r="26" spans="2:13" ht="15.9" customHeight="1" x14ac:dyDescent="0.3">
      <c r="B26" s="25" t="str">
        <f t="shared" si="1"/>
        <v>4.4.10</v>
      </c>
      <c r="C26" s="88" t="s">
        <v>56</v>
      </c>
      <c r="D26" s="23">
        <v>3</v>
      </c>
      <c r="E26" s="23"/>
      <c r="F26" s="13"/>
      <c r="G26" s="63"/>
      <c r="H26" s="65"/>
      <c r="I26" s="65"/>
      <c r="J26" s="65"/>
      <c r="K26" s="26"/>
      <c r="M26" s="38">
        <f t="shared" si="2"/>
        <v>10</v>
      </c>
    </row>
    <row r="27" spans="2:13" s="16" customFormat="1" ht="21" customHeight="1" x14ac:dyDescent="0.3">
      <c r="C27" s="89" t="s">
        <v>45</v>
      </c>
      <c r="D27" s="34">
        <f>IF(COUNTIF(D17:D26,"")=$M26,"",(COUNTIF(D17:D26,3)))</f>
        <v>10</v>
      </c>
      <c r="E27" s="34" t="str">
        <f>IF(COUNTIF(E17:E26,"")=$M26,"",(COUNTIF(E17:E26,3)))</f>
        <v/>
      </c>
      <c r="F27" s="14"/>
      <c r="G27" s="15"/>
      <c r="H27" s="15"/>
      <c r="I27" s="15"/>
      <c r="J27" s="15"/>
      <c r="M27" s="40"/>
    </row>
    <row r="28" spans="2:13" x14ac:dyDescent="0.3">
      <c r="C28" s="17"/>
      <c r="D28" s="12"/>
      <c r="E28" s="12"/>
      <c r="F28" s="12"/>
      <c r="G28" s="3"/>
      <c r="H28" s="3"/>
      <c r="I28" s="3"/>
      <c r="J28" s="3"/>
    </row>
    <row r="29" spans="2:13" ht="18" customHeight="1" x14ac:dyDescent="0.3">
      <c r="C29" s="87" t="s">
        <v>57</v>
      </c>
      <c r="D29" s="12"/>
      <c r="E29" s="12"/>
      <c r="F29" s="12"/>
      <c r="G29" s="3"/>
      <c r="H29" s="3"/>
      <c r="I29" s="3"/>
      <c r="J29" s="3"/>
    </row>
    <row r="30" spans="2:13" ht="15.9" customHeight="1" x14ac:dyDescent="0.3">
      <c r="B30" s="25" t="str">
        <f t="shared" ref="B30:B42" si="3">CONCATENATE($E$98,".5.",M30)</f>
        <v>4.5.1</v>
      </c>
      <c r="C30" s="88" t="s">
        <v>58</v>
      </c>
      <c r="D30" s="23">
        <v>3</v>
      </c>
      <c r="E30" s="23"/>
      <c r="F30" s="13"/>
      <c r="G30" s="63"/>
      <c r="H30" s="65"/>
      <c r="I30" s="65"/>
      <c r="J30" s="65"/>
      <c r="K30" s="26"/>
      <c r="M30" s="38">
        <v>1</v>
      </c>
    </row>
    <row r="31" spans="2:13" ht="15.9" customHeight="1" x14ac:dyDescent="0.3">
      <c r="B31" s="25" t="str">
        <f t="shared" si="3"/>
        <v>4.5.2</v>
      </c>
      <c r="C31" s="88" t="s">
        <v>59</v>
      </c>
      <c r="D31" s="23">
        <v>3</v>
      </c>
      <c r="E31" s="23"/>
      <c r="F31" s="13"/>
      <c r="G31" s="63"/>
      <c r="H31" s="65"/>
      <c r="I31" s="65"/>
      <c r="J31" s="65"/>
      <c r="K31" s="26"/>
      <c r="M31" s="38">
        <f t="shared" ref="M31:M42" si="4">1+M30</f>
        <v>2</v>
      </c>
    </row>
    <row r="32" spans="2:13" ht="15.9" customHeight="1" x14ac:dyDescent="0.3">
      <c r="B32" s="25" t="str">
        <f t="shared" si="3"/>
        <v>4.5.3</v>
      </c>
      <c r="C32" s="88" t="s">
        <v>60</v>
      </c>
      <c r="D32" s="23">
        <v>3</v>
      </c>
      <c r="E32" s="23"/>
      <c r="F32" s="13"/>
      <c r="G32" s="63"/>
      <c r="H32" s="65"/>
      <c r="I32" s="65"/>
      <c r="J32" s="65"/>
      <c r="K32" s="26"/>
      <c r="M32" s="38">
        <f t="shared" si="4"/>
        <v>3</v>
      </c>
    </row>
    <row r="33" spans="2:13" ht="15.9" customHeight="1" x14ac:dyDescent="0.3">
      <c r="B33" s="25" t="str">
        <f t="shared" si="3"/>
        <v>4.5.4</v>
      </c>
      <c r="C33" s="88" t="s">
        <v>61</v>
      </c>
      <c r="D33" s="23">
        <v>3</v>
      </c>
      <c r="E33" s="23"/>
      <c r="F33" s="13"/>
      <c r="G33" s="63"/>
      <c r="H33" s="65"/>
      <c r="I33" s="65"/>
      <c r="J33" s="65"/>
      <c r="K33" s="26"/>
      <c r="M33" s="38">
        <f t="shared" si="4"/>
        <v>4</v>
      </c>
    </row>
    <row r="34" spans="2:13" ht="15.9" customHeight="1" x14ac:dyDescent="0.3">
      <c r="B34" s="25" t="str">
        <f t="shared" si="3"/>
        <v>4.5.5</v>
      </c>
      <c r="C34" s="88" t="s">
        <v>62</v>
      </c>
      <c r="D34" s="23">
        <v>3</v>
      </c>
      <c r="E34" s="23"/>
      <c r="F34" s="13"/>
      <c r="G34" s="63"/>
      <c r="H34" s="65"/>
      <c r="I34" s="65"/>
      <c r="J34" s="65"/>
      <c r="K34" s="26"/>
      <c r="M34" s="38">
        <f t="shared" si="4"/>
        <v>5</v>
      </c>
    </row>
    <row r="35" spans="2:13" ht="15.9" customHeight="1" x14ac:dyDescent="0.3">
      <c r="B35" s="25" t="str">
        <f t="shared" si="3"/>
        <v>4.5.6</v>
      </c>
      <c r="C35" s="88" t="s">
        <v>63</v>
      </c>
      <c r="D35" s="23">
        <v>3</v>
      </c>
      <c r="E35" s="23"/>
      <c r="F35" s="13"/>
      <c r="G35" s="63"/>
      <c r="H35" s="65"/>
      <c r="I35" s="65"/>
      <c r="J35" s="65"/>
      <c r="K35" s="26"/>
      <c r="M35" s="38">
        <f t="shared" si="4"/>
        <v>6</v>
      </c>
    </row>
    <row r="36" spans="2:13" ht="15.9" customHeight="1" x14ac:dyDescent="0.3">
      <c r="B36" s="25" t="str">
        <f t="shared" si="3"/>
        <v>4.5.7</v>
      </c>
      <c r="C36" s="88" t="s">
        <v>64</v>
      </c>
      <c r="D36" s="23">
        <v>3</v>
      </c>
      <c r="E36" s="23"/>
      <c r="F36" s="13"/>
      <c r="G36" s="63"/>
      <c r="H36" s="65"/>
      <c r="I36" s="65"/>
      <c r="J36" s="65"/>
      <c r="K36" s="26"/>
      <c r="M36" s="38">
        <f t="shared" si="4"/>
        <v>7</v>
      </c>
    </row>
    <row r="37" spans="2:13" ht="15.9" customHeight="1" x14ac:dyDescent="0.3">
      <c r="B37" s="25" t="str">
        <f t="shared" si="3"/>
        <v>4.5.8</v>
      </c>
      <c r="C37" s="88" t="s">
        <v>65</v>
      </c>
      <c r="D37" s="23">
        <v>3</v>
      </c>
      <c r="E37" s="23"/>
      <c r="F37" s="13"/>
      <c r="G37" s="63"/>
      <c r="H37" s="65"/>
      <c r="I37" s="65"/>
      <c r="J37" s="65"/>
      <c r="K37" s="26"/>
      <c r="M37" s="38">
        <f t="shared" si="4"/>
        <v>8</v>
      </c>
    </row>
    <row r="38" spans="2:13" ht="15.9" customHeight="1" x14ac:dyDescent="0.3">
      <c r="B38" s="25" t="str">
        <f t="shared" si="3"/>
        <v>4.5.9</v>
      </c>
      <c r="C38" s="88" t="s">
        <v>66</v>
      </c>
      <c r="D38" s="23">
        <v>2</v>
      </c>
      <c r="E38" s="23"/>
      <c r="F38" s="13"/>
      <c r="G38" s="63"/>
      <c r="H38" s="65"/>
      <c r="I38" s="65"/>
      <c r="J38" s="65"/>
      <c r="K38" s="26"/>
      <c r="M38" s="38">
        <f t="shared" si="4"/>
        <v>9</v>
      </c>
    </row>
    <row r="39" spans="2:13" ht="15.9" customHeight="1" x14ac:dyDescent="0.3">
      <c r="B39" s="25" t="str">
        <f t="shared" si="3"/>
        <v>4.5.10</v>
      </c>
      <c r="C39" s="88" t="s">
        <v>67</v>
      </c>
      <c r="D39" s="23">
        <v>3</v>
      </c>
      <c r="E39" s="23"/>
      <c r="F39" s="13"/>
      <c r="G39" s="63"/>
      <c r="H39" s="65"/>
      <c r="I39" s="65"/>
      <c r="J39" s="65"/>
      <c r="K39" s="26"/>
      <c r="M39" s="38">
        <f t="shared" si="4"/>
        <v>10</v>
      </c>
    </row>
    <row r="40" spans="2:13" ht="15.9" customHeight="1" x14ac:dyDescent="0.3">
      <c r="B40" s="25" t="str">
        <f t="shared" si="3"/>
        <v>4.5.11</v>
      </c>
      <c r="C40" s="88" t="s">
        <v>68</v>
      </c>
      <c r="D40" s="23">
        <v>3</v>
      </c>
      <c r="E40" s="23"/>
      <c r="F40" s="13"/>
      <c r="G40" s="63"/>
      <c r="H40" s="65"/>
      <c r="I40" s="65"/>
      <c r="J40" s="65"/>
      <c r="K40" s="26"/>
      <c r="M40" s="38">
        <f t="shared" si="4"/>
        <v>11</v>
      </c>
    </row>
    <row r="41" spans="2:13" ht="15.9" customHeight="1" x14ac:dyDescent="0.3">
      <c r="B41" s="25" t="str">
        <f t="shared" si="3"/>
        <v>4.5.12</v>
      </c>
      <c r="C41" s="88" t="s">
        <v>69</v>
      </c>
      <c r="D41" s="23">
        <v>3</v>
      </c>
      <c r="E41" s="23"/>
      <c r="F41" s="13"/>
      <c r="G41" s="63"/>
      <c r="H41" s="65"/>
      <c r="I41" s="65"/>
      <c r="J41" s="65"/>
      <c r="K41" s="26"/>
      <c r="M41" s="38">
        <f t="shared" si="4"/>
        <v>12</v>
      </c>
    </row>
    <row r="42" spans="2:13" ht="15.9" customHeight="1" x14ac:dyDescent="0.3">
      <c r="B42" s="25" t="str">
        <f t="shared" si="3"/>
        <v>4.5.13</v>
      </c>
      <c r="C42" s="88" t="s">
        <v>70</v>
      </c>
      <c r="D42" s="23">
        <v>2</v>
      </c>
      <c r="E42" s="23"/>
      <c r="F42" s="13"/>
      <c r="G42" s="63"/>
      <c r="H42" s="65"/>
      <c r="I42" s="65"/>
      <c r="J42" s="65"/>
      <c r="K42" s="26"/>
      <c r="M42" s="38">
        <f t="shared" si="4"/>
        <v>13</v>
      </c>
    </row>
    <row r="43" spans="2:13" ht="15.9" customHeight="1" x14ac:dyDescent="0.3">
      <c r="B43" s="25" t="str">
        <f>IF($E$98=4,"",CONCATENATE($E$98,".5.",M43))</f>
        <v/>
      </c>
      <c r="C43" s="36" t="str">
        <f>IF($E$98=4,""," Select and balance")</f>
        <v/>
      </c>
      <c r="D43" s="23"/>
      <c r="E43" s="23"/>
      <c r="F43" s="13"/>
      <c r="G43" s="63"/>
      <c r="H43" s="65"/>
      <c r="I43" s="65"/>
      <c r="J43" s="65"/>
      <c r="K43" s="26"/>
      <c r="M43" s="38">
        <v>14</v>
      </c>
    </row>
    <row r="44" spans="2:13" s="16" customFormat="1" ht="21" customHeight="1" x14ac:dyDescent="0.3">
      <c r="C44" s="89" t="s">
        <v>45</v>
      </c>
      <c r="D44" s="34">
        <f>IF(COUNTIF(D30:D43,"")=$M$43,"",(COUNTIF(D30:D43,3)))</f>
        <v>11</v>
      </c>
      <c r="E44" s="34" t="str">
        <f>IF(COUNTIF(E30:E43,"")=$M$43,"",(COUNTIF(E30:E43,3)))</f>
        <v/>
      </c>
      <c r="F44" s="14"/>
      <c r="M44" s="40"/>
    </row>
    <row r="45" spans="2:13" s="1" customFormat="1" ht="15.9" customHeight="1" x14ac:dyDescent="0.3">
      <c r="M45" s="41"/>
    </row>
    <row r="46" spans="2:13" s="1" customFormat="1" ht="15.9" customHeight="1" x14ac:dyDescent="0.3">
      <c r="C46" s="94" t="s">
        <v>78</v>
      </c>
      <c r="M46" s="41"/>
    </row>
    <row r="47" spans="2:13" s="1" customFormat="1" ht="9" customHeight="1" x14ac:dyDescent="0.3">
      <c r="C47" s="2"/>
      <c r="M47" s="41"/>
    </row>
    <row r="48" spans="2:13" s="1" customFormat="1" ht="15.9" customHeight="1" x14ac:dyDescent="0.3">
      <c r="C48" s="95" t="s">
        <v>79</v>
      </c>
      <c r="D48" s="35">
        <f>COUNTIF(D$9:D$13,3)+COUNTIF(D$17:D$26,3)+COUNTIF(D$30:D$43,3)</f>
        <v>23</v>
      </c>
      <c r="E48" s="35">
        <f>COUNTIF(E$9:E$13,3)+COUNTIF(E$17:E$26,3)+COUNTIF(E$30:E$43,3)</f>
        <v>0</v>
      </c>
      <c r="M48" s="41"/>
    </row>
    <row r="49" spans="2:13" s="1" customFormat="1" ht="15.9" customHeight="1" x14ac:dyDescent="0.3">
      <c r="C49" s="95" t="s">
        <v>82</v>
      </c>
      <c r="D49" s="35">
        <f>COUNTIF(D$9:D$13,2)+COUNTIF(D$17:D$26,2)+COUNTIF(D$30:D$43,2)</f>
        <v>5</v>
      </c>
      <c r="E49" s="35">
        <f>COUNTIF(E$9:E$13,2)+COUNTIF(E$17:E$26,2)+COUNTIF(E$30:E$43,2)</f>
        <v>0</v>
      </c>
      <c r="M49" s="41"/>
    </row>
    <row r="50" spans="2:13" s="1" customFormat="1" ht="15.9" customHeight="1" x14ac:dyDescent="0.3">
      <c r="C50" s="95" t="s">
        <v>80</v>
      </c>
      <c r="D50" s="35">
        <f>COUNTIF(D$9:D$13,1)+COUNTIF(D$17:D$26,1)+COUNTIF(D$30:D$43,1)</f>
        <v>0</v>
      </c>
      <c r="E50" s="35">
        <f>COUNTIF(E$9:E$13,1)+COUNTIF(E$17:E$26,1)+COUNTIF(E$30:E$43,1)</f>
        <v>0</v>
      </c>
      <c r="M50" s="41"/>
    </row>
    <row r="51" spans="2:13" s="1" customFormat="1" ht="15.9" customHeight="1" x14ac:dyDescent="0.3">
      <c r="C51" s="95" t="s">
        <v>81</v>
      </c>
      <c r="D51" s="35">
        <f>IF($I$3="Project",(COUNTBLANK(D$9:D$13)+COUNTBLANK(D$17:D$26)+COUNTBLANK(D$30:D$42)),(COUNTBLANK(D$9:D$13)+COUNTBLANK(D$17:D$26)+COUNTBLANK(D$30:D$43)))</f>
        <v>0</v>
      </c>
      <c r="E51" s="35">
        <f>IF($I$3="Project",(COUNTBLANK(E$9:E$13)+COUNTBLANK(E$17:E$26)+COUNTBLANK(E$30:E$42)),(COUNTBLANK(E$9:E$13)+COUNTBLANK(E$17:E$26)+COUNTBLANK(E$30:E$43)))</f>
        <v>28</v>
      </c>
      <c r="G51" s="62" t="str">
        <f>IF(D51&gt;0,"Please evaluate all competence elements",IF(G3="D","",IF(E51&gt;0,"Please evaluate all competence elements","")))</f>
        <v/>
      </c>
      <c r="H51" s="62"/>
      <c r="I51" s="62"/>
      <c r="J51" s="62"/>
      <c r="M51" s="41"/>
    </row>
    <row r="52" spans="2:13" s="1" customFormat="1" ht="9.9" customHeight="1" x14ac:dyDescent="0.3">
      <c r="M52" s="41"/>
    </row>
    <row r="53" spans="2:13" s="1" customFormat="1" ht="9.9" customHeight="1" x14ac:dyDescent="0.3">
      <c r="M53" s="41"/>
    </row>
    <row r="54" spans="2:13" s="1" customFormat="1" ht="15.9" customHeight="1" x14ac:dyDescent="0.3">
      <c r="C54" s="90" t="s">
        <v>71</v>
      </c>
      <c r="M54" s="41"/>
    </row>
    <row r="55" spans="2:13" s="1" customFormat="1" ht="13.8" x14ac:dyDescent="0.3">
      <c r="M55" s="41"/>
    </row>
    <row r="56" spans="2:13" s="1" customFormat="1" ht="13.8" x14ac:dyDescent="0.3">
      <c r="M56" s="41"/>
    </row>
    <row r="57" spans="2:13" s="1" customFormat="1" ht="13.8" x14ac:dyDescent="0.3">
      <c r="B57" s="30">
        <f>Instructions!B23</f>
        <v>0</v>
      </c>
      <c r="M57" s="41"/>
    </row>
    <row r="58" spans="2:13" s="1" customFormat="1" ht="13.8" x14ac:dyDescent="0.3">
      <c r="M58" s="41"/>
    </row>
    <row r="59" spans="2:13" s="1" customFormat="1" ht="13.8" x14ac:dyDescent="0.3">
      <c r="M59" s="41"/>
    </row>
    <row r="60" spans="2:13" s="1" customFormat="1" ht="13.8" x14ac:dyDescent="0.3">
      <c r="M60" s="41"/>
    </row>
    <row r="61" spans="2:13" s="1" customFormat="1" ht="13.8" x14ac:dyDescent="0.3">
      <c r="M61" s="41"/>
    </row>
    <row r="62" spans="2:13" s="1" customFormat="1" ht="13.8" x14ac:dyDescent="0.3">
      <c r="M62" s="41"/>
    </row>
    <row r="63" spans="2:13" s="1" customFormat="1" ht="13.8" x14ac:dyDescent="0.3">
      <c r="M63" s="41"/>
    </row>
    <row r="64" spans="2:13" s="1" customFormat="1" ht="13.8" x14ac:dyDescent="0.3">
      <c r="M64" s="41"/>
    </row>
    <row r="65" spans="13:13" s="1" customFormat="1" ht="13.8" x14ac:dyDescent="0.3">
      <c r="M65" s="41"/>
    </row>
    <row r="66" spans="13:13" s="1" customFormat="1" ht="13.8" x14ac:dyDescent="0.3">
      <c r="M66" s="41"/>
    </row>
    <row r="67" spans="13:13" s="1" customFormat="1" ht="13.8" x14ac:dyDescent="0.3">
      <c r="M67" s="41"/>
    </row>
    <row r="68" spans="13:13" s="1" customFormat="1" ht="13.8" x14ac:dyDescent="0.3">
      <c r="M68" s="41"/>
    </row>
    <row r="69" spans="13:13" s="1" customFormat="1" ht="13.8" x14ac:dyDescent="0.3">
      <c r="M69" s="41"/>
    </row>
    <row r="70" spans="13:13" s="1" customFormat="1" ht="13.8" x14ac:dyDescent="0.3">
      <c r="M70" s="41"/>
    </row>
    <row r="71" spans="13:13" s="1" customFormat="1" ht="13.8" x14ac:dyDescent="0.3">
      <c r="M71" s="41"/>
    </row>
    <row r="72" spans="13:13" s="1" customFormat="1" ht="13.8" x14ac:dyDescent="0.3">
      <c r="M72" s="41"/>
    </row>
    <row r="73" spans="13:13" s="1" customFormat="1" ht="13.8" x14ac:dyDescent="0.3">
      <c r="M73" s="41"/>
    </row>
    <row r="74" spans="13:13" s="1" customFormat="1" ht="13.8" x14ac:dyDescent="0.3">
      <c r="M74" s="41"/>
    </row>
    <row r="75" spans="13:13" s="1" customFormat="1" ht="13.8" x14ac:dyDescent="0.3">
      <c r="M75" s="41"/>
    </row>
    <row r="76" spans="13:13" s="1" customFormat="1" ht="13.8" x14ac:dyDescent="0.3">
      <c r="M76" s="41"/>
    </row>
    <row r="77" spans="13:13" s="1" customFormat="1" ht="13.8" x14ac:dyDescent="0.3">
      <c r="M77" s="41"/>
    </row>
    <row r="78" spans="13:13" s="1" customFormat="1" ht="13.8" x14ac:dyDescent="0.3">
      <c r="M78" s="41"/>
    </row>
    <row r="79" spans="13:13" s="1" customFormat="1" ht="13.8" x14ac:dyDescent="0.3">
      <c r="M79" s="41"/>
    </row>
    <row r="80" spans="13:13" s="1" customFormat="1" ht="13.8" x14ac:dyDescent="0.3">
      <c r="M80" s="41"/>
    </row>
    <row r="81" spans="13:13" s="1" customFormat="1" ht="13.8" x14ac:dyDescent="0.3">
      <c r="M81" s="41"/>
    </row>
    <row r="82" spans="13:13" s="1" customFormat="1" ht="13.8" x14ac:dyDescent="0.3">
      <c r="M82" s="41"/>
    </row>
    <row r="83" spans="13:13" s="1" customFormat="1" ht="13.8" x14ac:dyDescent="0.3">
      <c r="M83" s="41"/>
    </row>
    <row r="84" spans="13:13" s="1" customFormat="1" ht="13.8" x14ac:dyDescent="0.3">
      <c r="M84" s="41"/>
    </row>
    <row r="85" spans="13:13" s="1" customFormat="1" ht="13.8" x14ac:dyDescent="0.3">
      <c r="M85" s="41"/>
    </row>
    <row r="86" spans="13:13" s="1" customFormat="1" ht="13.8" x14ac:dyDescent="0.3">
      <c r="M86" s="41"/>
    </row>
    <row r="87" spans="13:13" s="1" customFormat="1" ht="13.8" x14ac:dyDescent="0.3">
      <c r="M87" s="41"/>
    </row>
    <row r="88" spans="13:13" s="1" customFormat="1" ht="13.8" x14ac:dyDescent="0.3">
      <c r="M88" s="41"/>
    </row>
    <row r="89" spans="13:13" s="1" customFormat="1" ht="13.8" x14ac:dyDescent="0.3">
      <c r="M89" s="41"/>
    </row>
    <row r="90" spans="13:13" s="1" customFormat="1" ht="13.8" x14ac:dyDescent="0.3">
      <c r="M90" s="41"/>
    </row>
    <row r="91" spans="13:13" s="1" customFormat="1" ht="13.8" x14ac:dyDescent="0.3">
      <c r="M91" s="41"/>
    </row>
    <row r="92" spans="13:13" s="1" customFormat="1" ht="13.8" x14ac:dyDescent="0.3">
      <c r="M92" s="41"/>
    </row>
    <row r="93" spans="13:13" s="1" customFormat="1" ht="13.8" x14ac:dyDescent="0.3">
      <c r="M93" s="41"/>
    </row>
    <row r="94" spans="13:13" s="1" customFormat="1" ht="13.8" x14ac:dyDescent="0.3">
      <c r="M94" s="41"/>
    </row>
    <row r="95" spans="13:13" s="1" customFormat="1" ht="13.8" x14ac:dyDescent="0.3">
      <c r="M95" s="41"/>
    </row>
    <row r="96" spans="13:13" s="1" customFormat="1" ht="13.8" x14ac:dyDescent="0.3">
      <c r="M96" s="41"/>
    </row>
    <row r="97" spans="2:13" s="1" customFormat="1" ht="13.8" x14ac:dyDescent="0.3">
      <c r="G97" s="1" t="s">
        <v>3</v>
      </c>
      <c r="M97" s="41"/>
    </row>
    <row r="98" spans="2:13" s="1" customFormat="1" ht="13.8" x14ac:dyDescent="0.3">
      <c r="D98" s="33" t="s">
        <v>1</v>
      </c>
      <c r="E98" s="19">
        <f>IF($I$3="Project",4,IF($I$3="Portfolio",6,5))</f>
        <v>4</v>
      </c>
      <c r="G98" s="1" t="s">
        <v>4</v>
      </c>
      <c r="M98" s="41"/>
    </row>
    <row r="99" spans="2:13" ht="13.8" x14ac:dyDescent="0.3">
      <c r="B99" s="24"/>
      <c r="D99" s="33" t="s">
        <v>2</v>
      </c>
      <c r="E99" s="19">
        <f>IF(E98=4, 28,29)</f>
        <v>28</v>
      </c>
      <c r="G99" s="1" t="s">
        <v>6</v>
      </c>
    </row>
    <row r="100" spans="2:13" ht="13.8" x14ac:dyDescent="0.3">
      <c r="G100" s="1" t="s">
        <v>7</v>
      </c>
    </row>
    <row r="101" spans="2:13" ht="13.8" x14ac:dyDescent="0.3">
      <c r="G101" s="1" t="s">
        <v>8</v>
      </c>
    </row>
  </sheetData>
  <sheetProtection selectLockedCells="1"/>
  <mergeCells count="36">
    <mergeCell ref="B5:C5"/>
    <mergeCell ref="D5:J5"/>
    <mergeCell ref="D6:J6"/>
    <mergeCell ref="G9:J9"/>
    <mergeCell ref="G10:J10"/>
    <mergeCell ref="G11:J11"/>
    <mergeCell ref="G12:J12"/>
    <mergeCell ref="G7:J7"/>
    <mergeCell ref="G13:J13"/>
    <mergeCell ref="B7:C7"/>
    <mergeCell ref="G20:J20"/>
    <mergeCell ref="G23:J23"/>
    <mergeCell ref="G24:J24"/>
    <mergeCell ref="G25:J25"/>
    <mergeCell ref="G26:J26"/>
    <mergeCell ref="G31:J31"/>
    <mergeCell ref="G32:J32"/>
    <mergeCell ref="G33:J33"/>
    <mergeCell ref="G34:J34"/>
    <mergeCell ref="G22:J22"/>
    <mergeCell ref="G51:J51"/>
    <mergeCell ref="D3:E3"/>
    <mergeCell ref="G41:J41"/>
    <mergeCell ref="G43:J43"/>
    <mergeCell ref="G42:J42"/>
    <mergeCell ref="G35:J35"/>
    <mergeCell ref="G36:J36"/>
    <mergeCell ref="G37:J37"/>
    <mergeCell ref="G38:J38"/>
    <mergeCell ref="G39:J39"/>
    <mergeCell ref="G17:J17"/>
    <mergeCell ref="G18:J18"/>
    <mergeCell ref="G19:J19"/>
    <mergeCell ref="G21:J21"/>
    <mergeCell ref="G40:J40"/>
    <mergeCell ref="G30:J30"/>
  </mergeCells>
  <phoneticPr fontId="10" type="noConversion"/>
  <conditionalFormatting sqref="D9:E13">
    <cfRule type="cellIs" dxfId="23" priority="34" operator="equal">
      <formula>2</formula>
    </cfRule>
    <cfRule type="cellIs" dxfId="22" priority="35" operator="equal">
      <formula>3</formula>
    </cfRule>
    <cfRule type="cellIs" dxfId="21" priority="36" operator="equal">
      <formula>1</formula>
    </cfRule>
  </conditionalFormatting>
  <conditionalFormatting sqref="D17:E17">
    <cfRule type="cellIs" dxfId="20" priority="13" operator="equal">
      <formula>2</formula>
    </cfRule>
    <cfRule type="cellIs" dxfId="19" priority="14" operator="equal">
      <formula>3</formula>
    </cfRule>
    <cfRule type="cellIs" dxfId="18" priority="15" operator="equal">
      <formula>1</formula>
    </cfRule>
  </conditionalFormatting>
  <conditionalFormatting sqref="D18:E26">
    <cfRule type="cellIs" dxfId="17" priority="4" operator="equal">
      <formula>2</formula>
    </cfRule>
    <cfRule type="cellIs" dxfId="16" priority="5" operator="equal">
      <formula>3</formula>
    </cfRule>
    <cfRule type="cellIs" dxfId="15" priority="6" operator="equal">
      <formula>1</formula>
    </cfRule>
  </conditionalFormatting>
  <conditionalFormatting sqref="D30:E43">
    <cfRule type="cellIs" dxfId="14" priority="1" operator="equal">
      <formula>2</formula>
    </cfRule>
    <cfRule type="cellIs" dxfId="13" priority="2" operator="equal">
      <formula>3</formula>
    </cfRule>
    <cfRule type="cellIs" dxfId="12" priority="3" operator="equal">
      <formula>1</formula>
    </cfRule>
  </conditionalFormatting>
  <dataValidations count="5">
    <dataValidation type="list" allowBlank="1" showInputMessage="1" showErrorMessage="1" sqref="I3" xr:uid="{00000000-0002-0000-0100-000000000000}">
      <formula1>"Project, Programme, Portfolio"</formula1>
    </dataValidation>
    <dataValidation type="whole" allowBlank="1" showInputMessage="1" showErrorMessage="1" sqref="F9:F13 F17:F26 F30:F43" xr:uid="{00000000-0002-0000-0100-000001000000}">
      <formula1>0</formula1>
      <formula2>10</formula2>
    </dataValidation>
    <dataValidation allowBlank="1" showDropDown="1" showInputMessage="1" showErrorMessage="1" sqref="D28:E29" xr:uid="{00000000-0002-0000-0100-000002000000}"/>
    <dataValidation type="list" allowBlank="1" showDropDown="1" showInputMessage="1" showErrorMessage="1" sqref="G3" xr:uid="{00000000-0002-0000-0100-000003000000}">
      <formula1>"A, B, C, D"</formula1>
    </dataValidation>
    <dataValidation type="whole" allowBlank="1" showDropDown="1" showInputMessage="1" showErrorMessage="1" sqref="D9:E13 D17:E26 D30:E43" xr:uid="{00000000-0002-0000-0100-000004000000}">
      <formula1>1</formula1>
      <formula2>3</formula2>
    </dataValidation>
  </dataValidations>
  <pageMargins left="0.75000000000000011" right="0.75000000000000011" top="0.5" bottom="0.5" header="0.5" footer="0.5"/>
  <pageSetup paperSize="9" orientation="landscape" r:id="rId1"/>
  <headerFooter>
    <oddFooter>&amp;L&amp;K000000IPMA ICR Handbook_x000D_&amp;KFF0000IPMA Internal Document&amp;C&amp;K000000Page &amp;P of &amp;N&amp;R&amp;K000000Self-Assessment_x000D_v0.5, 20.06.2016</oddFooter>
  </headerFooter>
  <rowBreaks count="1" manualBreakCount="1">
    <brk id="28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B1:M101"/>
  <sheetViews>
    <sheetView showGridLines="0" tabSelected="1" zoomScale="125" zoomScaleNormal="125" zoomScalePageLayoutView="125" workbookViewId="0">
      <pane ySplit="7" topLeftCell="A50" activePane="bottomLeft" state="frozenSplit"/>
      <selection activeCell="C3" sqref="C3"/>
      <selection pane="bottomLeft" activeCell="B57" sqref="B57"/>
    </sheetView>
  </sheetViews>
  <sheetFormatPr defaultColWidth="10.88671875" defaultRowHeight="13.2" x14ac:dyDescent="0.3"/>
  <cols>
    <col min="1" max="1" width="3" style="8" customWidth="1"/>
    <col min="2" max="2" width="7.6640625" style="8" customWidth="1"/>
    <col min="3" max="3" width="41.109375" style="8" customWidth="1"/>
    <col min="4" max="5" width="10.88671875" style="8" customWidth="1"/>
    <col min="6" max="6" width="2.88671875" style="8" customWidth="1"/>
    <col min="7" max="7" width="10.88671875" style="8" customWidth="1"/>
    <col min="8" max="8" width="2.88671875" style="8" customWidth="1"/>
    <col min="9" max="9" width="14.44140625" style="8" customWidth="1"/>
    <col min="10" max="10" width="23.21875" style="8" customWidth="1"/>
    <col min="11" max="12" width="10.88671875" style="8"/>
    <col min="13" max="13" width="0" style="38" hidden="1" customWidth="1"/>
    <col min="14" max="16384" width="10.88671875" style="8"/>
  </cols>
  <sheetData>
    <row r="1" spans="2:13" ht="12.9" customHeight="1" x14ac:dyDescent="0.3"/>
    <row r="2" spans="2:13" ht="15.9" customHeight="1" x14ac:dyDescent="0.25">
      <c r="D2" s="80" t="s">
        <v>32</v>
      </c>
      <c r="E2" s="18"/>
      <c r="F2" s="9"/>
      <c r="G2" s="80" t="s">
        <v>75</v>
      </c>
      <c r="I2" s="80" t="s">
        <v>76</v>
      </c>
    </row>
    <row r="3" spans="2:13" ht="18" customHeight="1" x14ac:dyDescent="0.3">
      <c r="B3" s="82" t="s">
        <v>34</v>
      </c>
      <c r="D3" s="63"/>
      <c r="E3" s="64"/>
      <c r="F3" s="10"/>
      <c r="G3" s="23"/>
      <c r="I3" s="32" t="s">
        <v>0</v>
      </c>
      <c r="J3" s="43" t="str">
        <f>IF(AND(OR(G3="C",G3="D"),OR((I3="Programme"),I3="Portfolio")),"   Invalid Domain or Level","")</f>
        <v/>
      </c>
    </row>
    <row r="4" spans="2:13" ht="15.9" customHeight="1" x14ac:dyDescent="0.3">
      <c r="B4" s="83" t="s">
        <v>35</v>
      </c>
      <c r="F4" s="9"/>
      <c r="G4" s="31"/>
    </row>
    <row r="5" spans="2:13" s="11" customFormat="1" ht="48" customHeight="1" x14ac:dyDescent="0.25">
      <c r="B5" s="86" t="s">
        <v>38</v>
      </c>
      <c r="C5" s="68"/>
      <c r="D5" s="69" t="str">
        <f>IF(OR(G3="",I3=""),"",IF(G3="D",G98,IF(I3="Project",G99,IF(I3="Portfolio",G101,G100))))</f>
        <v/>
      </c>
      <c r="E5" s="70"/>
      <c r="F5" s="70"/>
      <c r="G5" s="70"/>
      <c r="H5" s="70"/>
      <c r="I5" s="70"/>
      <c r="J5" s="71"/>
      <c r="M5" s="39"/>
    </row>
    <row r="6" spans="2:13" s="11" customFormat="1" ht="20.100000000000001" customHeight="1" x14ac:dyDescent="0.3">
      <c r="D6" s="93" t="s">
        <v>77</v>
      </c>
      <c r="E6" s="72"/>
      <c r="F6" s="72"/>
      <c r="G6" s="72"/>
      <c r="H6" s="72"/>
      <c r="I6" s="72"/>
      <c r="J6" s="73"/>
      <c r="M6" s="39"/>
    </row>
    <row r="7" spans="2:13" s="11" customFormat="1" ht="39.9" customHeight="1" x14ac:dyDescent="0.3">
      <c r="B7" s="84" t="s">
        <v>36</v>
      </c>
      <c r="C7" s="67"/>
      <c r="D7" s="91" t="s">
        <v>72</v>
      </c>
      <c r="E7" s="91" t="s">
        <v>73</v>
      </c>
      <c r="F7" s="42"/>
      <c r="G7" s="92" t="s">
        <v>74</v>
      </c>
      <c r="H7" s="66"/>
      <c r="I7" s="66"/>
      <c r="J7" s="66"/>
      <c r="M7" s="39"/>
    </row>
    <row r="8" spans="2:13" ht="18" customHeight="1" x14ac:dyDescent="0.3">
      <c r="C8" s="87" t="s">
        <v>39</v>
      </c>
      <c r="D8" s="12"/>
      <c r="E8" s="12"/>
      <c r="F8" s="12"/>
    </row>
    <row r="9" spans="2:13" ht="15.9" customHeight="1" x14ac:dyDescent="0.3">
      <c r="B9" s="25" t="str">
        <f>CONCATENATE($E$98,".3.",M9)</f>
        <v>4.3.1</v>
      </c>
      <c r="C9" s="88" t="s">
        <v>40</v>
      </c>
      <c r="D9" s="23"/>
      <c r="E9" s="23"/>
      <c r="F9" s="13"/>
      <c r="G9" s="74"/>
      <c r="H9" s="75"/>
      <c r="I9" s="75"/>
      <c r="J9" s="75"/>
      <c r="K9" s="26"/>
      <c r="M9" s="38">
        <v>1</v>
      </c>
    </row>
    <row r="10" spans="2:13" ht="15.9" customHeight="1" x14ac:dyDescent="0.3">
      <c r="B10" s="25" t="str">
        <f>CONCATENATE($E$98,".3.",M10)</f>
        <v>4.3.2</v>
      </c>
      <c r="C10" s="88" t="s">
        <v>41</v>
      </c>
      <c r="D10" s="23"/>
      <c r="E10" s="23"/>
      <c r="F10" s="13"/>
      <c r="G10" s="63"/>
      <c r="H10" s="65"/>
      <c r="I10" s="65"/>
      <c r="J10" s="65"/>
      <c r="K10" s="26"/>
      <c r="M10" s="38">
        <f>1+M9</f>
        <v>2</v>
      </c>
    </row>
    <row r="11" spans="2:13" ht="15.9" customHeight="1" x14ac:dyDescent="0.3">
      <c r="B11" s="25" t="str">
        <f>CONCATENATE($E$98,".3.",M11)</f>
        <v>4.3.3</v>
      </c>
      <c r="C11" s="88" t="s">
        <v>42</v>
      </c>
      <c r="D11" s="23"/>
      <c r="E11" s="23"/>
      <c r="F11" s="13"/>
      <c r="G11" s="63"/>
      <c r="H11" s="65"/>
      <c r="I11" s="65"/>
      <c r="J11" s="65"/>
      <c r="K11" s="26"/>
      <c r="M11" s="38">
        <f t="shared" ref="M11:M13" si="0">1+M10</f>
        <v>3</v>
      </c>
    </row>
    <row r="12" spans="2:13" ht="15.9" customHeight="1" x14ac:dyDescent="0.3">
      <c r="B12" s="25" t="str">
        <f>CONCATENATE($E$98,".3.",M12)</f>
        <v>4.3.4</v>
      </c>
      <c r="C12" s="88" t="s">
        <v>43</v>
      </c>
      <c r="D12" s="23"/>
      <c r="E12" s="23"/>
      <c r="F12" s="13"/>
      <c r="G12" s="63"/>
      <c r="H12" s="65"/>
      <c r="I12" s="65"/>
      <c r="J12" s="65"/>
      <c r="K12" s="26"/>
      <c r="M12" s="38">
        <f t="shared" si="0"/>
        <v>4</v>
      </c>
    </row>
    <row r="13" spans="2:13" ht="15.9" customHeight="1" x14ac:dyDescent="0.3">
      <c r="B13" s="25" t="str">
        <f>CONCATENATE($E$98,".3.",M13)</f>
        <v>4.3.5</v>
      </c>
      <c r="C13" s="88" t="s">
        <v>44</v>
      </c>
      <c r="D13" s="23"/>
      <c r="E13" s="23"/>
      <c r="F13" s="13"/>
      <c r="G13" s="63"/>
      <c r="H13" s="65"/>
      <c r="I13" s="65"/>
      <c r="J13" s="65"/>
      <c r="K13" s="26"/>
      <c r="M13" s="38">
        <f t="shared" si="0"/>
        <v>5</v>
      </c>
    </row>
    <row r="14" spans="2:13" s="16" customFormat="1" ht="21" customHeight="1" x14ac:dyDescent="0.3">
      <c r="C14" s="89" t="s">
        <v>45</v>
      </c>
      <c r="D14" s="34" t="str">
        <f>IF(COUNTIF(D9:D13,"")=$M13,"",(COUNTIF(D9:D13,3)))</f>
        <v/>
      </c>
      <c r="E14" s="34" t="str">
        <f>IF(COUNTIF(E9:E13,"")=$M13,"",(COUNTIF(E9:E13,3)))</f>
        <v/>
      </c>
      <c r="F14" s="14"/>
      <c r="G14" s="15"/>
      <c r="H14" s="15"/>
      <c r="I14" s="15"/>
      <c r="J14" s="15"/>
      <c r="M14" s="40"/>
    </row>
    <row r="15" spans="2:13" ht="13.8" x14ac:dyDescent="0.3">
      <c r="D15" s="19"/>
      <c r="E15" s="12"/>
      <c r="F15" s="12"/>
      <c r="G15" s="3"/>
      <c r="H15" s="3"/>
      <c r="I15" s="3"/>
      <c r="J15" s="3"/>
    </row>
    <row r="16" spans="2:13" ht="18" customHeight="1" x14ac:dyDescent="0.3">
      <c r="C16" s="87" t="s">
        <v>46</v>
      </c>
      <c r="D16" s="12"/>
      <c r="E16" s="12"/>
      <c r="F16" s="12"/>
      <c r="G16" s="3"/>
      <c r="H16" s="3"/>
      <c r="I16" s="3"/>
      <c r="J16" s="3"/>
    </row>
    <row r="17" spans="2:13" ht="15.9" customHeight="1" x14ac:dyDescent="0.3">
      <c r="B17" s="25" t="str">
        <f t="shared" ref="B17:B26" si="1">CONCATENATE($E$98,".4.",M17)</f>
        <v>4.4.1</v>
      </c>
      <c r="C17" s="88" t="s">
        <v>47</v>
      </c>
      <c r="D17" s="23"/>
      <c r="E17" s="23"/>
      <c r="F17" s="13"/>
      <c r="G17" s="63"/>
      <c r="H17" s="65"/>
      <c r="I17" s="65"/>
      <c r="J17" s="65"/>
      <c r="K17" s="26"/>
      <c r="M17" s="38">
        <v>1</v>
      </c>
    </row>
    <row r="18" spans="2:13" ht="15.9" customHeight="1" x14ac:dyDescent="0.3">
      <c r="B18" s="25" t="str">
        <f t="shared" si="1"/>
        <v>4.4.2</v>
      </c>
      <c r="C18" s="88" t="s">
        <v>48</v>
      </c>
      <c r="D18" s="23"/>
      <c r="E18" s="23"/>
      <c r="F18" s="13"/>
      <c r="G18" s="63"/>
      <c r="H18" s="65"/>
      <c r="I18" s="65"/>
      <c r="J18" s="65"/>
      <c r="K18" s="26"/>
      <c r="M18" s="38">
        <f t="shared" ref="M18:M26" si="2">1+M17</f>
        <v>2</v>
      </c>
    </row>
    <row r="19" spans="2:13" ht="15.9" customHeight="1" x14ac:dyDescent="0.3">
      <c r="B19" s="25" t="str">
        <f t="shared" si="1"/>
        <v>4.4.3</v>
      </c>
      <c r="C19" s="88" t="s">
        <v>49</v>
      </c>
      <c r="D19" s="23"/>
      <c r="E19" s="23"/>
      <c r="F19" s="13"/>
      <c r="G19" s="63"/>
      <c r="H19" s="65"/>
      <c r="I19" s="65"/>
      <c r="J19" s="65"/>
      <c r="K19" s="26"/>
      <c r="M19" s="38">
        <f t="shared" si="2"/>
        <v>3</v>
      </c>
    </row>
    <row r="20" spans="2:13" ht="15.9" customHeight="1" x14ac:dyDescent="0.3">
      <c r="B20" s="25" t="str">
        <f t="shared" si="1"/>
        <v>4.4.4</v>
      </c>
      <c r="C20" s="88" t="s">
        <v>50</v>
      </c>
      <c r="D20" s="23"/>
      <c r="E20" s="23"/>
      <c r="F20" s="13"/>
      <c r="G20" s="63"/>
      <c r="H20" s="65"/>
      <c r="I20" s="65"/>
      <c r="J20" s="65"/>
      <c r="K20" s="26"/>
      <c r="M20" s="38">
        <f t="shared" si="2"/>
        <v>4</v>
      </c>
    </row>
    <row r="21" spans="2:13" ht="15.9" customHeight="1" x14ac:dyDescent="0.3">
      <c r="B21" s="25" t="str">
        <f t="shared" si="1"/>
        <v>4.4.5</v>
      </c>
      <c r="C21" s="88" t="s">
        <v>51</v>
      </c>
      <c r="D21" s="23"/>
      <c r="E21" s="23"/>
      <c r="F21" s="13"/>
      <c r="G21" s="63"/>
      <c r="H21" s="65"/>
      <c r="I21" s="65"/>
      <c r="J21" s="65"/>
      <c r="K21" s="26"/>
      <c r="M21" s="38">
        <f t="shared" si="2"/>
        <v>5</v>
      </c>
    </row>
    <row r="22" spans="2:13" ht="15.9" customHeight="1" x14ac:dyDescent="0.3">
      <c r="B22" s="25" t="str">
        <f t="shared" si="1"/>
        <v>4.4.6</v>
      </c>
      <c r="C22" s="88" t="s">
        <v>52</v>
      </c>
      <c r="D22" s="23"/>
      <c r="E22" s="23"/>
      <c r="F22" s="13"/>
      <c r="G22" s="63"/>
      <c r="H22" s="65"/>
      <c r="I22" s="65"/>
      <c r="J22" s="65"/>
      <c r="K22" s="26"/>
      <c r="M22" s="38">
        <f t="shared" si="2"/>
        <v>6</v>
      </c>
    </row>
    <row r="23" spans="2:13" ht="15.9" customHeight="1" x14ac:dyDescent="0.3">
      <c r="B23" s="25" t="str">
        <f t="shared" si="1"/>
        <v>4.4.7</v>
      </c>
      <c r="C23" s="88" t="s">
        <v>53</v>
      </c>
      <c r="D23" s="23"/>
      <c r="E23" s="23"/>
      <c r="F23" s="13"/>
      <c r="G23" s="63"/>
      <c r="H23" s="65"/>
      <c r="I23" s="65"/>
      <c r="J23" s="65"/>
      <c r="K23" s="26"/>
      <c r="M23" s="38">
        <f t="shared" si="2"/>
        <v>7</v>
      </c>
    </row>
    <row r="24" spans="2:13" ht="15.9" customHeight="1" x14ac:dyDescent="0.3">
      <c r="B24" s="25" t="str">
        <f t="shared" si="1"/>
        <v>4.4.8</v>
      </c>
      <c r="C24" s="88" t="s">
        <v>54</v>
      </c>
      <c r="D24" s="23"/>
      <c r="E24" s="23"/>
      <c r="F24" s="13"/>
      <c r="G24" s="63"/>
      <c r="H24" s="65"/>
      <c r="I24" s="65"/>
      <c r="J24" s="65"/>
      <c r="K24" s="26"/>
      <c r="M24" s="38">
        <f t="shared" si="2"/>
        <v>8</v>
      </c>
    </row>
    <row r="25" spans="2:13" ht="15.9" customHeight="1" x14ac:dyDescent="0.3">
      <c r="B25" s="25" t="str">
        <f t="shared" si="1"/>
        <v>4.4.9</v>
      </c>
      <c r="C25" s="88" t="s">
        <v>55</v>
      </c>
      <c r="D25" s="23"/>
      <c r="E25" s="23"/>
      <c r="F25" s="13"/>
      <c r="G25" s="63"/>
      <c r="H25" s="65"/>
      <c r="I25" s="65"/>
      <c r="J25" s="65"/>
      <c r="K25" s="26"/>
      <c r="M25" s="38">
        <f t="shared" si="2"/>
        <v>9</v>
      </c>
    </row>
    <row r="26" spans="2:13" ht="15.9" customHeight="1" x14ac:dyDescent="0.3">
      <c r="B26" s="25" t="str">
        <f t="shared" si="1"/>
        <v>4.4.10</v>
      </c>
      <c r="C26" s="88" t="s">
        <v>56</v>
      </c>
      <c r="D26" s="23"/>
      <c r="E26" s="23"/>
      <c r="F26" s="13"/>
      <c r="G26" s="63"/>
      <c r="H26" s="65"/>
      <c r="I26" s="65"/>
      <c r="J26" s="65"/>
      <c r="K26" s="26"/>
      <c r="M26" s="38">
        <f t="shared" si="2"/>
        <v>10</v>
      </c>
    </row>
    <row r="27" spans="2:13" s="16" customFormat="1" ht="21" customHeight="1" x14ac:dyDescent="0.3">
      <c r="C27" s="89" t="s">
        <v>45</v>
      </c>
      <c r="D27" s="34" t="str">
        <f>IF(COUNTIF(D17:D26,"")=$M26,"",(COUNTIF(D17:D26,3)))</f>
        <v/>
      </c>
      <c r="E27" s="34" t="str">
        <f>IF(COUNTIF(E17:E26,"")=$M26,"",(COUNTIF(E17:E26,3)))</f>
        <v/>
      </c>
      <c r="F27" s="14"/>
      <c r="G27" s="15"/>
      <c r="H27" s="15"/>
      <c r="I27" s="15"/>
      <c r="J27" s="15"/>
      <c r="M27" s="40"/>
    </row>
    <row r="28" spans="2:13" x14ac:dyDescent="0.3">
      <c r="C28" s="17"/>
      <c r="D28" s="12"/>
      <c r="E28" s="12"/>
      <c r="F28" s="12"/>
      <c r="G28" s="3"/>
      <c r="H28" s="3"/>
      <c r="I28" s="3"/>
      <c r="J28" s="3"/>
    </row>
    <row r="29" spans="2:13" ht="18" customHeight="1" x14ac:dyDescent="0.3">
      <c r="C29" s="87" t="s">
        <v>57</v>
      </c>
      <c r="D29" s="12"/>
      <c r="E29" s="12"/>
      <c r="F29" s="12"/>
      <c r="G29" s="3"/>
      <c r="H29" s="3"/>
      <c r="I29" s="3"/>
      <c r="J29" s="3"/>
    </row>
    <row r="30" spans="2:13" ht="15.9" customHeight="1" x14ac:dyDescent="0.3">
      <c r="B30" s="25" t="str">
        <f t="shared" ref="B30:B42" si="3">CONCATENATE($E$98,".5.",M30)</f>
        <v>4.5.1</v>
      </c>
      <c r="C30" s="88" t="s">
        <v>58</v>
      </c>
      <c r="D30" s="23"/>
      <c r="E30" s="23"/>
      <c r="F30" s="13"/>
      <c r="G30" s="63"/>
      <c r="H30" s="65"/>
      <c r="I30" s="65"/>
      <c r="J30" s="65"/>
      <c r="K30" s="26"/>
      <c r="M30" s="38">
        <v>1</v>
      </c>
    </row>
    <row r="31" spans="2:13" ht="15.9" customHeight="1" x14ac:dyDescent="0.3">
      <c r="B31" s="25" t="str">
        <f t="shared" si="3"/>
        <v>4.5.2</v>
      </c>
      <c r="C31" s="88" t="s">
        <v>59</v>
      </c>
      <c r="D31" s="23"/>
      <c r="E31" s="23"/>
      <c r="F31" s="13"/>
      <c r="G31" s="63"/>
      <c r="H31" s="65"/>
      <c r="I31" s="65"/>
      <c r="J31" s="65"/>
      <c r="K31" s="26"/>
      <c r="M31" s="38">
        <f t="shared" ref="M31:M42" si="4">1+M30</f>
        <v>2</v>
      </c>
    </row>
    <row r="32" spans="2:13" ht="15.9" customHeight="1" x14ac:dyDescent="0.3">
      <c r="B32" s="25" t="str">
        <f t="shared" si="3"/>
        <v>4.5.3</v>
      </c>
      <c r="C32" s="88" t="s">
        <v>60</v>
      </c>
      <c r="D32" s="23"/>
      <c r="E32" s="23"/>
      <c r="F32" s="13"/>
      <c r="G32" s="63"/>
      <c r="H32" s="65"/>
      <c r="I32" s="65"/>
      <c r="J32" s="65"/>
      <c r="K32" s="26"/>
      <c r="M32" s="38">
        <f t="shared" si="4"/>
        <v>3</v>
      </c>
    </row>
    <row r="33" spans="2:13" ht="15.9" customHeight="1" x14ac:dyDescent="0.3">
      <c r="B33" s="25" t="str">
        <f t="shared" si="3"/>
        <v>4.5.4</v>
      </c>
      <c r="C33" s="88" t="s">
        <v>61</v>
      </c>
      <c r="D33" s="23"/>
      <c r="E33" s="23"/>
      <c r="F33" s="13"/>
      <c r="G33" s="63"/>
      <c r="H33" s="65"/>
      <c r="I33" s="65"/>
      <c r="J33" s="65"/>
      <c r="K33" s="26"/>
      <c r="M33" s="38">
        <f t="shared" si="4"/>
        <v>4</v>
      </c>
    </row>
    <row r="34" spans="2:13" ht="15.9" customHeight="1" x14ac:dyDescent="0.3">
      <c r="B34" s="25" t="str">
        <f t="shared" si="3"/>
        <v>4.5.5</v>
      </c>
      <c r="C34" s="88" t="s">
        <v>62</v>
      </c>
      <c r="D34" s="23"/>
      <c r="E34" s="23"/>
      <c r="F34" s="13"/>
      <c r="G34" s="63"/>
      <c r="H34" s="65"/>
      <c r="I34" s="65"/>
      <c r="J34" s="65"/>
      <c r="K34" s="26"/>
      <c r="M34" s="38">
        <f t="shared" si="4"/>
        <v>5</v>
      </c>
    </row>
    <row r="35" spans="2:13" ht="15.9" customHeight="1" x14ac:dyDescent="0.3">
      <c r="B35" s="25" t="str">
        <f t="shared" si="3"/>
        <v>4.5.6</v>
      </c>
      <c r="C35" s="88" t="s">
        <v>63</v>
      </c>
      <c r="D35" s="23"/>
      <c r="E35" s="23"/>
      <c r="F35" s="13"/>
      <c r="G35" s="63"/>
      <c r="H35" s="65"/>
      <c r="I35" s="65"/>
      <c r="J35" s="65"/>
      <c r="K35" s="26"/>
      <c r="M35" s="38">
        <f t="shared" si="4"/>
        <v>6</v>
      </c>
    </row>
    <row r="36" spans="2:13" ht="15.9" customHeight="1" x14ac:dyDescent="0.3">
      <c r="B36" s="25" t="str">
        <f t="shared" si="3"/>
        <v>4.5.7</v>
      </c>
      <c r="C36" s="88" t="s">
        <v>64</v>
      </c>
      <c r="D36" s="23"/>
      <c r="E36" s="23"/>
      <c r="F36" s="13"/>
      <c r="G36" s="63"/>
      <c r="H36" s="65"/>
      <c r="I36" s="65"/>
      <c r="J36" s="65"/>
      <c r="K36" s="26"/>
      <c r="M36" s="38">
        <f t="shared" si="4"/>
        <v>7</v>
      </c>
    </row>
    <row r="37" spans="2:13" ht="15.9" customHeight="1" x14ac:dyDescent="0.3">
      <c r="B37" s="25" t="str">
        <f t="shared" si="3"/>
        <v>4.5.8</v>
      </c>
      <c r="C37" s="88" t="s">
        <v>65</v>
      </c>
      <c r="D37" s="23"/>
      <c r="E37" s="23"/>
      <c r="F37" s="13"/>
      <c r="G37" s="63"/>
      <c r="H37" s="65"/>
      <c r="I37" s="65"/>
      <c r="J37" s="65"/>
      <c r="K37" s="26"/>
      <c r="M37" s="38">
        <f t="shared" si="4"/>
        <v>8</v>
      </c>
    </row>
    <row r="38" spans="2:13" ht="15.9" customHeight="1" x14ac:dyDescent="0.3">
      <c r="B38" s="25" t="str">
        <f t="shared" si="3"/>
        <v>4.5.9</v>
      </c>
      <c r="C38" s="88" t="s">
        <v>66</v>
      </c>
      <c r="D38" s="23"/>
      <c r="E38" s="23"/>
      <c r="F38" s="13"/>
      <c r="G38" s="63"/>
      <c r="H38" s="65"/>
      <c r="I38" s="65"/>
      <c r="J38" s="65"/>
      <c r="K38" s="26"/>
      <c r="M38" s="38">
        <f t="shared" si="4"/>
        <v>9</v>
      </c>
    </row>
    <row r="39" spans="2:13" ht="15.9" customHeight="1" x14ac:dyDescent="0.3">
      <c r="B39" s="25" t="str">
        <f t="shared" si="3"/>
        <v>4.5.10</v>
      </c>
      <c r="C39" s="88" t="s">
        <v>67</v>
      </c>
      <c r="D39" s="23"/>
      <c r="E39" s="23"/>
      <c r="F39" s="13"/>
      <c r="G39" s="63"/>
      <c r="H39" s="65"/>
      <c r="I39" s="65"/>
      <c r="J39" s="65"/>
      <c r="K39" s="26"/>
      <c r="M39" s="38">
        <f t="shared" si="4"/>
        <v>10</v>
      </c>
    </row>
    <row r="40" spans="2:13" ht="15.9" customHeight="1" x14ac:dyDescent="0.3">
      <c r="B40" s="25" t="str">
        <f t="shared" si="3"/>
        <v>4.5.11</v>
      </c>
      <c r="C40" s="88" t="s">
        <v>68</v>
      </c>
      <c r="D40" s="23"/>
      <c r="E40" s="23"/>
      <c r="F40" s="13"/>
      <c r="G40" s="63"/>
      <c r="H40" s="65"/>
      <c r="I40" s="65"/>
      <c r="J40" s="65"/>
      <c r="K40" s="26"/>
      <c r="M40" s="38">
        <f t="shared" si="4"/>
        <v>11</v>
      </c>
    </row>
    <row r="41" spans="2:13" ht="15.9" customHeight="1" x14ac:dyDescent="0.3">
      <c r="B41" s="25" t="str">
        <f t="shared" si="3"/>
        <v>4.5.12</v>
      </c>
      <c r="C41" s="88" t="s">
        <v>69</v>
      </c>
      <c r="D41" s="23"/>
      <c r="E41" s="23"/>
      <c r="F41" s="13"/>
      <c r="G41" s="63"/>
      <c r="H41" s="65"/>
      <c r="I41" s="65"/>
      <c r="J41" s="65"/>
      <c r="K41" s="26"/>
      <c r="M41" s="38">
        <f t="shared" si="4"/>
        <v>12</v>
      </c>
    </row>
    <row r="42" spans="2:13" ht="15.9" customHeight="1" x14ac:dyDescent="0.3">
      <c r="B42" s="25" t="str">
        <f t="shared" si="3"/>
        <v>4.5.13</v>
      </c>
      <c r="C42" s="88" t="s">
        <v>70</v>
      </c>
      <c r="D42" s="23"/>
      <c r="E42" s="23"/>
      <c r="F42" s="13"/>
      <c r="G42" s="63"/>
      <c r="H42" s="65"/>
      <c r="I42" s="65"/>
      <c r="J42" s="65"/>
      <c r="K42" s="26"/>
      <c r="M42" s="38">
        <f t="shared" si="4"/>
        <v>13</v>
      </c>
    </row>
    <row r="43" spans="2:13" ht="15.9" customHeight="1" x14ac:dyDescent="0.3">
      <c r="B43" s="25" t="str">
        <f>IF($E$98=4,"",CONCATENATE($E$98,".5.",M43))</f>
        <v/>
      </c>
      <c r="C43" s="36" t="str">
        <f>IF($E$98=4,""," Select and balance")</f>
        <v/>
      </c>
      <c r="D43" s="23"/>
      <c r="E43" s="23"/>
      <c r="F43" s="13"/>
      <c r="G43" s="63"/>
      <c r="H43" s="65"/>
      <c r="I43" s="65"/>
      <c r="J43" s="65"/>
      <c r="K43" s="26"/>
      <c r="M43" s="38">
        <v>14</v>
      </c>
    </row>
    <row r="44" spans="2:13" s="16" customFormat="1" ht="21" customHeight="1" x14ac:dyDescent="0.3">
      <c r="C44" s="89" t="s">
        <v>45</v>
      </c>
      <c r="D44" s="34" t="str">
        <f>IF(COUNTIF(D30:D43,"")=$M$43,"",(COUNTIF(D30:D43,3)))</f>
        <v/>
      </c>
      <c r="E44" s="34" t="str">
        <f>IF(COUNTIF(E30:E43,"")=$M$43,"",(COUNTIF(E30:E43,3)))</f>
        <v/>
      </c>
      <c r="F44" s="14"/>
      <c r="M44" s="40"/>
    </row>
    <row r="45" spans="2:13" s="1" customFormat="1" ht="15.9" customHeight="1" x14ac:dyDescent="0.3">
      <c r="M45" s="41"/>
    </row>
    <row r="46" spans="2:13" s="1" customFormat="1" ht="15.9" customHeight="1" x14ac:dyDescent="0.3">
      <c r="C46" s="94" t="s">
        <v>84</v>
      </c>
      <c r="M46" s="41"/>
    </row>
    <row r="47" spans="2:13" s="1" customFormat="1" ht="9" customHeight="1" x14ac:dyDescent="0.3">
      <c r="C47" s="2"/>
      <c r="M47" s="41"/>
    </row>
    <row r="48" spans="2:13" s="1" customFormat="1" ht="15.9" customHeight="1" x14ac:dyDescent="0.3">
      <c r="C48" s="95" t="s">
        <v>79</v>
      </c>
      <c r="D48" s="35">
        <f>COUNTIF(D$9:D$13,3)+COUNTIF(D$17:D$26,3)+COUNTIF(D$30:D$43,3)</f>
        <v>0</v>
      </c>
      <c r="E48" s="35">
        <f>COUNTIF(E$9:E$13,3)+COUNTIF(E$17:E$26,3)+COUNTIF(E$30:E$43,3)</f>
        <v>0</v>
      </c>
      <c r="M48" s="41"/>
    </row>
    <row r="49" spans="2:13" s="1" customFormat="1" ht="15.9" customHeight="1" x14ac:dyDescent="0.3">
      <c r="C49" s="95" t="s">
        <v>82</v>
      </c>
      <c r="D49" s="35">
        <f>COUNTIF(D$9:D$13,2)+COUNTIF(D$17:D$26,2)+COUNTIF(D$30:D$43,2)</f>
        <v>0</v>
      </c>
      <c r="E49" s="35">
        <f>COUNTIF(E$9:E$13,2)+COUNTIF(E$17:E$26,2)+COUNTIF(E$30:E$43,2)</f>
        <v>0</v>
      </c>
      <c r="M49" s="41"/>
    </row>
    <row r="50" spans="2:13" s="1" customFormat="1" ht="15.9" customHeight="1" x14ac:dyDescent="0.3">
      <c r="C50" s="95" t="s">
        <v>80</v>
      </c>
      <c r="D50" s="35">
        <f>COUNTIF(D$9:D$13,1)+COUNTIF(D$17:D$26,1)+COUNTIF(D$30:D$43,1)</f>
        <v>0</v>
      </c>
      <c r="E50" s="35">
        <f>COUNTIF(E$9:E$13,1)+COUNTIF(E$17:E$26,1)+COUNTIF(E$30:E$43,1)</f>
        <v>0</v>
      </c>
      <c r="M50" s="41"/>
    </row>
    <row r="51" spans="2:13" s="1" customFormat="1" ht="15.9" customHeight="1" x14ac:dyDescent="0.3">
      <c r="C51" s="95" t="s">
        <v>81</v>
      </c>
      <c r="D51" s="35">
        <f>IF($I$3="Project",(COUNTBLANK(D$9:D$13)+COUNTBLANK(D$17:D$26)+COUNTBLANK(D$30:D$42)),(COUNTBLANK(D$9:D$13)+COUNTBLANK(D$17:D$26)+COUNTBLANK(D$30:D$43)))</f>
        <v>28</v>
      </c>
      <c r="E51" s="35">
        <f>IF($I$3="Project",(COUNTBLANK(E$9:E$13)+COUNTBLANK(E$17:E$26)+COUNTBLANK(E$30:E$42)),(COUNTBLANK(E$9:E$13)+COUNTBLANK(E$17:E$26)+COUNTBLANK(E$30:E$43)))</f>
        <v>28</v>
      </c>
      <c r="G51" s="62" t="str">
        <f>IF(D51&gt;0,"Please evaluate all competence elements",IF(G3="D","",IF(E51&gt;0,"Please evaluate all competence elements","")))</f>
        <v>Please evaluate all competence elements</v>
      </c>
      <c r="H51" s="62"/>
      <c r="I51" s="62"/>
      <c r="J51" s="62"/>
      <c r="M51" s="41"/>
    </row>
    <row r="52" spans="2:13" s="1" customFormat="1" ht="9.9" customHeight="1" x14ac:dyDescent="0.3">
      <c r="G52" s="90" t="s">
        <v>83</v>
      </c>
      <c r="M52" s="41"/>
    </row>
    <row r="53" spans="2:13" s="1" customFormat="1" ht="9.9" customHeight="1" x14ac:dyDescent="0.3">
      <c r="M53" s="41"/>
    </row>
    <row r="54" spans="2:13" s="1" customFormat="1" ht="15.9" customHeight="1" x14ac:dyDescent="0.3">
      <c r="C54" s="90" t="s">
        <v>71</v>
      </c>
      <c r="M54" s="41"/>
    </row>
    <row r="55" spans="2:13" s="1" customFormat="1" ht="13.8" x14ac:dyDescent="0.3">
      <c r="M55" s="41"/>
    </row>
    <row r="56" spans="2:13" s="1" customFormat="1" ht="13.8" x14ac:dyDescent="0.3">
      <c r="M56" s="41"/>
    </row>
    <row r="57" spans="2:13" s="1" customFormat="1" ht="13.8" x14ac:dyDescent="0.3">
      <c r="B57" s="30"/>
      <c r="M57" s="41"/>
    </row>
    <row r="58" spans="2:13" s="1" customFormat="1" ht="13.8" x14ac:dyDescent="0.3">
      <c r="M58" s="41"/>
    </row>
    <row r="59" spans="2:13" s="1" customFormat="1" ht="13.8" x14ac:dyDescent="0.3">
      <c r="M59" s="41"/>
    </row>
    <row r="60" spans="2:13" s="1" customFormat="1" ht="13.8" x14ac:dyDescent="0.3">
      <c r="M60" s="41"/>
    </row>
    <row r="61" spans="2:13" s="1" customFormat="1" ht="13.8" x14ac:dyDescent="0.3">
      <c r="M61" s="41"/>
    </row>
    <row r="62" spans="2:13" s="1" customFormat="1" ht="13.8" x14ac:dyDescent="0.3">
      <c r="M62" s="41"/>
    </row>
    <row r="63" spans="2:13" s="1" customFormat="1" ht="13.8" x14ac:dyDescent="0.3">
      <c r="M63" s="41"/>
    </row>
    <row r="64" spans="2:13" s="1" customFormat="1" ht="13.8" x14ac:dyDescent="0.3">
      <c r="M64" s="41"/>
    </row>
    <row r="65" spans="13:13" s="1" customFormat="1" ht="13.8" x14ac:dyDescent="0.3">
      <c r="M65" s="41"/>
    </row>
    <row r="66" spans="13:13" s="1" customFormat="1" ht="13.8" x14ac:dyDescent="0.3">
      <c r="M66" s="41"/>
    </row>
    <row r="67" spans="13:13" s="1" customFormat="1" ht="13.8" x14ac:dyDescent="0.3">
      <c r="M67" s="41"/>
    </row>
    <row r="68" spans="13:13" s="1" customFormat="1" ht="13.8" x14ac:dyDescent="0.3">
      <c r="M68" s="41"/>
    </row>
    <row r="69" spans="13:13" s="1" customFormat="1" ht="13.8" x14ac:dyDescent="0.3">
      <c r="M69" s="41"/>
    </row>
    <row r="70" spans="13:13" s="1" customFormat="1" ht="13.8" x14ac:dyDescent="0.3">
      <c r="M70" s="41"/>
    </row>
    <row r="71" spans="13:13" s="1" customFormat="1" ht="13.8" x14ac:dyDescent="0.3">
      <c r="M71" s="41"/>
    </row>
    <row r="72" spans="13:13" s="1" customFormat="1" ht="13.8" x14ac:dyDescent="0.3">
      <c r="M72" s="41"/>
    </row>
    <row r="73" spans="13:13" s="1" customFormat="1" ht="13.8" x14ac:dyDescent="0.3">
      <c r="M73" s="41"/>
    </row>
    <row r="74" spans="13:13" s="1" customFormat="1" ht="13.8" x14ac:dyDescent="0.3">
      <c r="M74" s="41"/>
    </row>
    <row r="75" spans="13:13" s="1" customFormat="1" ht="13.8" x14ac:dyDescent="0.3">
      <c r="M75" s="41"/>
    </row>
    <row r="76" spans="13:13" s="1" customFormat="1" ht="13.8" x14ac:dyDescent="0.3">
      <c r="M76" s="41"/>
    </row>
    <row r="77" spans="13:13" s="1" customFormat="1" ht="13.8" x14ac:dyDescent="0.3">
      <c r="M77" s="41"/>
    </row>
    <row r="78" spans="13:13" s="1" customFormat="1" ht="13.8" x14ac:dyDescent="0.3">
      <c r="M78" s="41"/>
    </row>
    <row r="79" spans="13:13" s="1" customFormat="1" ht="13.8" x14ac:dyDescent="0.3">
      <c r="M79" s="41"/>
    </row>
    <row r="80" spans="13:13" s="1" customFormat="1" ht="13.8" x14ac:dyDescent="0.3">
      <c r="M80" s="41"/>
    </row>
    <row r="81" spans="13:13" s="1" customFormat="1" ht="13.8" x14ac:dyDescent="0.3">
      <c r="M81" s="41"/>
    </row>
    <row r="82" spans="13:13" s="1" customFormat="1" ht="13.8" x14ac:dyDescent="0.3">
      <c r="M82" s="41"/>
    </row>
    <row r="83" spans="13:13" s="1" customFormat="1" ht="13.8" x14ac:dyDescent="0.3">
      <c r="M83" s="41"/>
    </row>
    <row r="84" spans="13:13" s="1" customFormat="1" ht="13.8" x14ac:dyDescent="0.3">
      <c r="M84" s="41"/>
    </row>
    <row r="85" spans="13:13" s="1" customFormat="1" ht="13.8" x14ac:dyDescent="0.3">
      <c r="M85" s="41"/>
    </row>
    <row r="86" spans="13:13" s="1" customFormat="1" ht="13.8" x14ac:dyDescent="0.3">
      <c r="M86" s="41"/>
    </row>
    <row r="87" spans="13:13" s="1" customFormat="1" ht="13.8" x14ac:dyDescent="0.3">
      <c r="M87" s="41"/>
    </row>
    <row r="88" spans="13:13" s="1" customFormat="1" ht="13.8" x14ac:dyDescent="0.3">
      <c r="M88" s="41"/>
    </row>
    <row r="89" spans="13:13" s="1" customFormat="1" ht="13.8" x14ac:dyDescent="0.3">
      <c r="M89" s="41"/>
    </row>
    <row r="90" spans="13:13" s="1" customFormat="1" ht="13.8" x14ac:dyDescent="0.3">
      <c r="M90" s="41"/>
    </row>
    <row r="91" spans="13:13" s="1" customFormat="1" ht="13.8" x14ac:dyDescent="0.3">
      <c r="M91" s="41"/>
    </row>
    <row r="92" spans="13:13" s="1" customFormat="1" ht="13.8" x14ac:dyDescent="0.3">
      <c r="M92" s="41"/>
    </row>
    <row r="93" spans="13:13" s="1" customFormat="1" ht="13.8" x14ac:dyDescent="0.3">
      <c r="M93" s="41"/>
    </row>
    <row r="94" spans="13:13" s="1" customFormat="1" ht="13.8" x14ac:dyDescent="0.3">
      <c r="M94" s="41"/>
    </row>
    <row r="95" spans="13:13" s="1" customFormat="1" ht="13.8" x14ac:dyDescent="0.3">
      <c r="M95" s="41"/>
    </row>
    <row r="96" spans="13:13" s="1" customFormat="1" ht="13.8" x14ac:dyDescent="0.3">
      <c r="M96" s="41"/>
    </row>
    <row r="97" spans="2:13" s="1" customFormat="1" ht="13.8" x14ac:dyDescent="0.3">
      <c r="G97" s="1" t="s">
        <v>3</v>
      </c>
      <c r="M97" s="41"/>
    </row>
    <row r="98" spans="2:13" s="1" customFormat="1" ht="13.8" x14ac:dyDescent="0.3">
      <c r="D98" s="33" t="s">
        <v>1</v>
      </c>
      <c r="E98" s="19">
        <f>IF($I$3="Project",4,IF($I$3="Portfolio",6,5))</f>
        <v>4</v>
      </c>
      <c r="G98" s="1" t="s">
        <v>4</v>
      </c>
      <c r="M98" s="41"/>
    </row>
    <row r="99" spans="2:13" ht="13.8" x14ac:dyDescent="0.3">
      <c r="B99" s="24"/>
      <c r="D99" s="33" t="s">
        <v>2</v>
      </c>
      <c r="E99" s="19">
        <f>IF(E98=4, 28,29)</f>
        <v>28</v>
      </c>
      <c r="G99" s="1" t="s">
        <v>6</v>
      </c>
    </row>
    <row r="100" spans="2:13" ht="13.8" x14ac:dyDescent="0.3">
      <c r="G100" s="1" t="s">
        <v>7</v>
      </c>
    </row>
    <row r="101" spans="2:13" ht="13.8" x14ac:dyDescent="0.3">
      <c r="G101" s="1" t="s">
        <v>8</v>
      </c>
    </row>
  </sheetData>
  <sheetProtection selectLockedCells="1"/>
  <mergeCells count="36">
    <mergeCell ref="G51:J51"/>
    <mergeCell ref="G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  <mergeCell ref="G32:J32"/>
    <mergeCell ref="G18:J18"/>
    <mergeCell ref="G19:J19"/>
    <mergeCell ref="G20:J20"/>
    <mergeCell ref="G21:J21"/>
    <mergeCell ref="G22:J22"/>
    <mergeCell ref="G23:J23"/>
    <mergeCell ref="G24:J24"/>
    <mergeCell ref="G25:J25"/>
    <mergeCell ref="G26:J26"/>
    <mergeCell ref="G30:J30"/>
    <mergeCell ref="G31:J31"/>
    <mergeCell ref="G17:J17"/>
    <mergeCell ref="D3:E3"/>
    <mergeCell ref="B5:C5"/>
    <mergeCell ref="D5:J5"/>
    <mergeCell ref="D6:J6"/>
    <mergeCell ref="B7:C7"/>
    <mergeCell ref="G7:J7"/>
    <mergeCell ref="G9:J9"/>
    <mergeCell ref="G10:J10"/>
    <mergeCell ref="G11:J11"/>
    <mergeCell ref="G12:J12"/>
    <mergeCell ref="G13:J13"/>
  </mergeCells>
  <phoneticPr fontId="10" type="noConversion"/>
  <conditionalFormatting sqref="D9:E13">
    <cfRule type="cellIs" dxfId="11" priority="10" operator="equal">
      <formula>2</formula>
    </cfRule>
    <cfRule type="cellIs" dxfId="10" priority="11" operator="equal">
      <formula>3</formula>
    </cfRule>
    <cfRule type="cellIs" dxfId="9" priority="12" operator="equal">
      <formula>1</formula>
    </cfRule>
  </conditionalFormatting>
  <conditionalFormatting sqref="D17:E17">
    <cfRule type="cellIs" dxfId="8" priority="7" operator="equal">
      <formula>2</formula>
    </cfRule>
    <cfRule type="cellIs" dxfId="7" priority="8" operator="equal">
      <formula>3</formula>
    </cfRule>
    <cfRule type="cellIs" dxfId="6" priority="9" operator="equal">
      <formula>1</formula>
    </cfRule>
  </conditionalFormatting>
  <conditionalFormatting sqref="D18:E26">
    <cfRule type="cellIs" dxfId="5" priority="4" operator="equal">
      <formula>2</formula>
    </cfRule>
    <cfRule type="cellIs" dxfId="4" priority="5" operator="equal">
      <formula>3</formula>
    </cfRule>
    <cfRule type="cellIs" dxfId="3" priority="6" operator="equal">
      <formula>1</formula>
    </cfRule>
  </conditionalFormatting>
  <conditionalFormatting sqref="D30:E43">
    <cfRule type="cellIs" dxfId="2" priority="1" operator="equal">
      <formula>2</formula>
    </cfRule>
    <cfRule type="cellIs" dxfId="1" priority="2" operator="equal">
      <formula>3</formula>
    </cfRule>
    <cfRule type="cellIs" dxfId="0" priority="3" operator="equal">
      <formula>1</formula>
    </cfRule>
  </conditionalFormatting>
  <dataValidations count="5">
    <dataValidation type="whole" allowBlank="1" showDropDown="1" showInputMessage="1" showErrorMessage="1" sqref="D9:E13 D17:E26 D30:E43" xr:uid="{00000000-0002-0000-0200-000000000000}">
      <formula1>1</formula1>
      <formula2>3</formula2>
    </dataValidation>
    <dataValidation type="list" allowBlank="1" showDropDown="1" showInputMessage="1" showErrorMessage="1" sqref="G3" xr:uid="{00000000-0002-0000-0200-000001000000}">
      <formula1>"A, B, C, D"</formula1>
    </dataValidation>
    <dataValidation allowBlank="1" showDropDown="1" showInputMessage="1" showErrorMessage="1" sqref="D28:E29" xr:uid="{00000000-0002-0000-0200-000002000000}"/>
    <dataValidation type="whole" allowBlank="1" showInputMessage="1" showErrorMessage="1" sqref="F9:F13 F17:F26 F30:F43" xr:uid="{00000000-0002-0000-0200-000003000000}">
      <formula1>0</formula1>
      <formula2>10</formula2>
    </dataValidation>
    <dataValidation type="list" allowBlank="1" showInputMessage="1" showErrorMessage="1" sqref="I3" xr:uid="{00000000-0002-0000-0200-000004000000}">
      <formula1>"Project, Programme, Portfolio"</formula1>
    </dataValidation>
  </dataValidations>
  <pageMargins left="0.75000000000000011" right="0.75000000000000011" top="0.5" bottom="0.5" header="0.5" footer="0.5"/>
  <pageSetup paperSize="9" orientation="landscape" horizontalDpi="4294967292" verticalDpi="4294967292"/>
  <headerFooter>
    <oddFooter>&amp;L&amp;K000000IPMA ICR Handbook_x000D_&amp;KFF0000IPMA Internal Document&amp;C&amp;K000000Page &amp;P of &amp;N&amp;R&amp;K000000Self-Assessment_x000D_v0.5, 20.06.2016</oddFooter>
  </headerFooter>
  <rowBreaks count="1" manualBreakCount="1">
    <brk id="28" max="16383" man="1"/>
  </rowBreak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Primjer</vt:lpstr>
      <vt:lpstr>Candidate Scores</vt:lpstr>
      <vt:lpstr>'Candidate Scores'!Print_Area</vt:lpstr>
      <vt:lpstr>Instructions!Print_Area</vt:lpstr>
      <vt:lpstr>Primjer!Print_Area</vt:lpstr>
    </vt:vector>
  </TitlesOfParts>
  <Company>PM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Duncan</dc:creator>
  <cp:lastModifiedBy>Sanja Medjedovic</cp:lastModifiedBy>
  <cp:lastPrinted>2017-09-25T18:21:44Z</cp:lastPrinted>
  <dcterms:created xsi:type="dcterms:W3CDTF">2016-04-15T13:56:41Z</dcterms:created>
  <dcterms:modified xsi:type="dcterms:W3CDTF">2025-08-31T13:07:41Z</dcterms:modified>
</cp:coreProperties>
</file>